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EK-A" sheetId="1" r:id="rId1"/>
    <sheet name="EK-B-TV" sheetId="2" r:id="rId2"/>
    <sheet name="EK-B-RADYO" sheetId="3" r:id="rId3"/>
    <sheet name="EK-C" sheetId="4" r:id="rId4"/>
  </sheets>
  <definedNames/>
  <calcPr fullCalcOnLoad="1"/>
</workbook>
</file>

<file path=xl/sharedStrings.xml><?xml version="1.0" encoding="utf-8"?>
<sst xmlns="http://schemas.openxmlformats.org/spreadsheetml/2006/main" count="530" uniqueCount="277">
  <si>
    <t>1 YILDIZ/PANSİYON</t>
  </si>
  <si>
    <t>0-100 m² arası</t>
  </si>
  <si>
    <t>GRUP</t>
  </si>
  <si>
    <t>DÜZEY</t>
  </si>
  <si>
    <t>ORTAM</t>
  </si>
  <si>
    <t>1.GRUP</t>
  </si>
  <si>
    <t xml:space="preserve">ULUSAL DÜZEYDE YAYIN </t>
  </si>
  <si>
    <t>KARASAL</t>
  </si>
  <si>
    <t>2.GRUP</t>
  </si>
  <si>
    <t xml:space="preserve">BÖLGESEL DÜZEYDE YAYIN </t>
  </si>
  <si>
    <t>II-2.A</t>
  </si>
  <si>
    <t>3.GRUP</t>
  </si>
  <si>
    <t>4.GRUP</t>
  </si>
  <si>
    <t>UYDU</t>
  </si>
  <si>
    <t>5.GRUP</t>
  </si>
  <si>
    <t>KABLO (tek il)</t>
  </si>
  <si>
    <t>6.GRUP</t>
  </si>
  <si>
    <t xml:space="preserve">YEREL DÜZEYDE YAYIN </t>
  </si>
  <si>
    <t>7.GRUP</t>
  </si>
  <si>
    <t>II-7.A</t>
  </si>
  <si>
    <t>OPERATÖR KURULUŞLAR</t>
  </si>
  <si>
    <t>I.8.A</t>
  </si>
  <si>
    <t>I.8.B</t>
  </si>
  <si>
    <t>I-1.A</t>
  </si>
  <si>
    <t>I.8.C</t>
  </si>
  <si>
    <t>I.9.A</t>
  </si>
  <si>
    <t xml:space="preserve">UYDU </t>
  </si>
  <si>
    <t>KABLO</t>
  </si>
  <si>
    <t>IV-1.A</t>
  </si>
  <si>
    <t>V-1.A</t>
  </si>
  <si>
    <t>V-3.A</t>
  </si>
  <si>
    <t>OTOBÜS İÇİNDE  MÜZİK KULLANIM YILLIK OTOBÜS BAŞINA</t>
  </si>
  <si>
    <t>KABLO (Tek İl)</t>
  </si>
  <si>
    <t xml:space="preserve">DİJİTAL </t>
  </si>
  <si>
    <t>DİJİTAL</t>
  </si>
  <si>
    <t xml:space="preserve">DİJİTAL DÜZEYDE YAYIN </t>
  </si>
  <si>
    <t>DÜZEY GRUPLARI</t>
  </si>
  <si>
    <t>KABLO 1 (çok il)</t>
  </si>
  <si>
    <t>KABLO 2 (çok il)</t>
  </si>
  <si>
    <t xml:space="preserve">3 YILDIZ </t>
  </si>
  <si>
    <t xml:space="preserve">2 YILDIZ </t>
  </si>
  <si>
    <t xml:space="preserve">4 YILDIZ </t>
  </si>
  <si>
    <t xml:space="preserve">1 YILDIZ/PANSİYON </t>
  </si>
  <si>
    <t>ULUSAL DÜZEYDE YAYIN</t>
  </si>
  <si>
    <t>BÖLGESEL DÜZEYDE YAYIN</t>
  </si>
  <si>
    <t>YEREL DÜZEYDE YAYIN</t>
  </si>
  <si>
    <t xml:space="preserve">7 YILDIZ </t>
  </si>
  <si>
    <t>Ulusal Genel 1                                     ( 80Milyon YTL ve Üzeri Gelir*)</t>
  </si>
  <si>
    <t>Ulusal Genel 2                                     ( 60-80Milyon YTL Arası Gelir*)</t>
  </si>
  <si>
    <t>Ulusal Genel 3                                     ( 40-60Milyon YTL Arası Gelir*)</t>
  </si>
  <si>
    <t>Ulusal Genel 4                                     ( 10-40Milyon YTL Arası Gelir*)</t>
  </si>
  <si>
    <t>Ulusal Genel 5                                 (0-10Milyon YTL Arası Gelir*)</t>
  </si>
  <si>
    <t xml:space="preserve">Bölgesel Genel                     </t>
  </si>
  <si>
    <t>UYDU 1. GRUP / 1 Milyon YTL ve Üzeri Gelir</t>
  </si>
  <si>
    <t>UYDU 2.GRUP/ 0-1 Milyon YTL Arası Gelir</t>
  </si>
  <si>
    <t>KABLO 1. GRUP / 1 Milyon YTL ve Üzeri Gelir</t>
  </si>
  <si>
    <t>KABLO 2. GRUP /  0-1 Milyon YTL Arası Gelir</t>
  </si>
  <si>
    <t xml:space="preserve">Yerel Genel </t>
  </si>
  <si>
    <t>Her mahal, tarife uyarınca dahil olduğu kategori kapsamında lisanslanır.</t>
  </si>
  <si>
    <t>Her mahal, tarife uyarınca dahil olduğu kategori kapsamında %50 indirimli olarak lisanslanır.</t>
  </si>
  <si>
    <t>Sınıflandırma kapsamında olmayan diğer mahaller müziğin kullanımının niteliğine ve faaliyet sağladığı katkı gözönüne alınarak yukarıda belirlenen kategorilere dahil edilir.</t>
  </si>
  <si>
    <t>SPOR SALONU STADYUM -MAX KİŞİ KAPASİTESİ x asgari bedel</t>
  </si>
  <si>
    <t>0-250 m² arası</t>
  </si>
  <si>
    <t>OTOBÜS YILLIK TÜM OTOBÜSLER FİRMA BAŞINA</t>
  </si>
  <si>
    <t>2.C ÇAY BAHÇESİ - KAHVEHANE</t>
  </si>
  <si>
    <t>4. A SİNEMA - TİYATRO - OPERET - GÖSTERİ - KONSER MERKEZLERİ</t>
  </si>
  <si>
    <t>4. B FUAR - FESTİVAL - ŞENLİK - TÖREN GÖSTERİ VE MÜSABAKA ALANLARI</t>
  </si>
  <si>
    <t>4.C STADYUMLAR VE SPOR SALONLARI</t>
  </si>
  <si>
    <t>4. D SİRKLER VE LUNAPARKLAR</t>
  </si>
  <si>
    <t>0 - 500 m² için</t>
  </si>
  <si>
    <t>4.E BALO VE DÜĞÜN SALONLARI</t>
  </si>
  <si>
    <t>0 - 100 m² için</t>
  </si>
  <si>
    <t xml:space="preserve">5. REKREASYON TESİSLERİ </t>
  </si>
  <si>
    <t>6. ÖZEL TESİSLER</t>
  </si>
  <si>
    <t xml:space="preserve">8.B KARA ULAŞIM ARAÇLARI  </t>
  </si>
  <si>
    <t>8.C DEMİRYOLU ULAŞIM ARAÇLARI</t>
  </si>
  <si>
    <t>8.D DENİZ ULAŞIM ARAÇLARI     (Şehirlerarası ve Milletlerarası Yolcu Gemileri, Deniz Otobüsü, Feribot, Tekne )</t>
  </si>
  <si>
    <t>9. EĞİTİM VE ÖĞRETİM KURUMLARININ TİCARİ AMAÇLA KULLANILAN DİNLENCE,SİNEMA VE GÖSTERİ YERLERİ</t>
  </si>
  <si>
    <t>10. 50m²'DEN BÜYÜK UMUMA AÇIK DİĞER MAHALLER</t>
  </si>
  <si>
    <t xml:space="preserve"> 11.DİĞER KULLANIMLAR</t>
  </si>
  <si>
    <t>1 - 10  HAT ARASI HAT BAŞINA</t>
  </si>
  <si>
    <t>EK HER HAT İÇİN</t>
  </si>
  <si>
    <t>FİRMA BAŞINA TÜM HATLAR DAHİL</t>
  </si>
  <si>
    <t>MEKANİK MÜZİK YAYINI  0-100 m²</t>
  </si>
  <si>
    <t xml:space="preserve">MEKANİK MÜZİK YAYINI  0-100 m² </t>
  </si>
  <si>
    <t>Ek her m2</t>
  </si>
  <si>
    <t xml:space="preserve">Ek her m² </t>
  </si>
  <si>
    <t>0-1000 m² arası</t>
  </si>
  <si>
    <t>7. A MARKETLER-MAĞAZALAR</t>
  </si>
  <si>
    <t xml:space="preserve">Ek her 500 m² </t>
  </si>
  <si>
    <t>Ek her 100 m² için</t>
  </si>
  <si>
    <t>DENİZ TAŞIMACILIĞI 0-50 YOLCU</t>
  </si>
  <si>
    <t>Abone Gelirinin %3'ü</t>
  </si>
  <si>
    <t xml:space="preserve">Dijital Yayın </t>
  </si>
  <si>
    <t>Coğrafi Bölge</t>
  </si>
  <si>
    <t>İndirim Oranı</t>
  </si>
  <si>
    <t xml:space="preserve">Kalkınmada 1. Derece Öncelikli İller </t>
  </si>
  <si>
    <t>NÜFUS ARALIĞI</t>
  </si>
  <si>
    <t>İNDİRİM ORANI</t>
  </si>
  <si>
    <t>250.000-500.000</t>
  </si>
  <si>
    <t>500.000-1.000.000</t>
  </si>
  <si>
    <t>1.000.000-2.000.000</t>
  </si>
  <si>
    <t>2.000.000-3.000.000</t>
  </si>
  <si>
    <t>İç Anadolu  Bölgesi</t>
  </si>
  <si>
    <t>Karadeniz Bölgesi</t>
  </si>
  <si>
    <t>Doğu Anadolu Bölgesi</t>
  </si>
  <si>
    <t>G. Doğu Anadolu Bölgesi</t>
  </si>
  <si>
    <t>UYDU 1</t>
  </si>
  <si>
    <t xml:space="preserve">UYDU 2 </t>
  </si>
  <si>
    <t xml:space="preserve">DİJİTAL YAYIN </t>
  </si>
  <si>
    <t>İNDİRİM VE UYGULAMA ESASLARI</t>
  </si>
  <si>
    <t>KOMPARTMAN BAŞINA</t>
  </si>
  <si>
    <t>DENİZ TAŞIMACILIĞI 51 YOLCU VE ÜZERİ  KİŞİ BAŞI</t>
  </si>
  <si>
    <t>Ek her 100 m2</t>
  </si>
  <si>
    <t>2.A 1.RESTORAN - CAFE</t>
  </si>
  <si>
    <t>2.A 2. LOKANTA</t>
  </si>
  <si>
    <t>KARAOKE BAŞINA</t>
  </si>
  <si>
    <t>3.000.000-5.000.000</t>
  </si>
  <si>
    <t>5.000.000 ve üstü</t>
  </si>
  <si>
    <t>MESAM</t>
  </si>
  <si>
    <t>MSG</t>
  </si>
  <si>
    <t>MÜ-YAP</t>
  </si>
  <si>
    <t>MÜYORBİR</t>
  </si>
  <si>
    <t>TOPLAM</t>
  </si>
  <si>
    <t>MEKANİK MÜZİK YAYINI  0-50 m²</t>
  </si>
  <si>
    <t xml:space="preserve">MEKANİK MÜZİK YAYINI  0-50 m² </t>
  </si>
  <si>
    <t>SERGİ, FUAR, PANAYIR VS GÜNLÜK ETKİNLİK MEKANİK MÜZİK 0-1000 m²</t>
  </si>
  <si>
    <t>0-50 m² arası</t>
  </si>
  <si>
    <t>8.A TERMİNALLER - OTOBÜS TERMİNALLERİ - GARLAR, HAVAALANLARI - İSKELELER</t>
  </si>
  <si>
    <t>0-50.000</t>
  </si>
  <si>
    <t>50.000-100.000</t>
  </si>
  <si>
    <t>100.000-250.000</t>
  </si>
  <si>
    <t>COĞRAFİ BÖLGE</t>
  </si>
  <si>
    <t>Akdeniz-Ege-Marmara</t>
  </si>
  <si>
    <t xml:space="preserve">İç Anadolu-Karadeniz </t>
  </si>
  <si>
    <t>Doğu Anadolu-Güney Doğu Anadolu</t>
  </si>
  <si>
    <t>Kalkınmada Öncelikli Bölgeler</t>
  </si>
  <si>
    <t>Büyükşehirde olmayan mahallere %5 indirim yapılır.</t>
  </si>
  <si>
    <t>Umumi Mahallere bulundukları coğrafi  bölgeye göre aşağıdaki indirimler uygulanır:</t>
  </si>
  <si>
    <t>Umumi Mahallere bulundukları ilçe nüfusuna göre aşağıdaki indirimler uygulanır:</t>
  </si>
  <si>
    <t>1.A FİYATLAR ODA FİYATINI İÇERİR, ODA DIŞINDAKİ DİĞER MEKANLAR AYRICA TARİFELENDİRİLİR.</t>
  </si>
  <si>
    <t>MEKANİK VE CANLI MÜZİK YAYINI  0-100 m²</t>
  </si>
  <si>
    <t>MEKANİK VE CANLI MÜZİK YAYINI  0-50 m²</t>
  </si>
  <si>
    <t xml:space="preserve">*Eğlence Merkezleri : Bünyesinde birden fazla 2. maddede belirtilen mekanlardan bulunduran komplexler </t>
  </si>
  <si>
    <t>ÖNGÖRÜLEN TOPLAM</t>
  </si>
  <si>
    <t>Abone Gelirinin %4'ü</t>
  </si>
  <si>
    <t>Kurulum Bedelinin %3'ü</t>
  </si>
  <si>
    <t>KABLO PLATFORM İŞLETMECİLERİ (Minimum 100.000 Abone Üzerinden)</t>
  </si>
  <si>
    <t>UYDU PLATFORM İŞLETMECİLERİ (Minimum 100.000 Abone Üzerinden)</t>
  </si>
  <si>
    <t>DİJİTAL PLATFORM İŞLETMECİLERİ (Minimum 100.000 Abone Üzerinden)</t>
  </si>
  <si>
    <t>PLATFORM İŞLETMECİLERİ ÜCRETSİZ (Minimum 100.000 Abone Üzerinden)</t>
  </si>
  <si>
    <t>ESER SAHİPLERİ GELİR %</t>
  </si>
  <si>
    <t>BAĞLANTILI HAK SAHİPLERİ GELİR %</t>
  </si>
  <si>
    <t xml:space="preserve"> TOPLAM GELİR %</t>
  </si>
  <si>
    <t>B- YEREL RTV'LER İÇİN NÜFUS İNDİRİM ORANLARI</t>
  </si>
  <si>
    <t>Mekanik Müzik yayını için Ek her m2</t>
  </si>
  <si>
    <t>MEKANİK VE CANLI MÜZİK YAYINI  ek her m2</t>
  </si>
  <si>
    <t>MEKANİK MÜZİK YAYINI Ek her m2</t>
  </si>
  <si>
    <t>Mekanik ve canlı Müzik yayını için Ek her m2</t>
  </si>
  <si>
    <t>Mekanik Müzik Ek her m2</t>
  </si>
  <si>
    <t>Abone Gelirinin % 1,30'u</t>
  </si>
  <si>
    <t>Abone Gelirinin % 0,70'i</t>
  </si>
  <si>
    <t>Abone Gelirinin %0,975'i</t>
  </si>
  <si>
    <t>Abone Gelirinin %0,6825'i</t>
  </si>
  <si>
    <t>Abone Gelirinin %0,3675'i</t>
  </si>
  <si>
    <r>
      <t>3)</t>
    </r>
    <r>
      <rPr>
        <sz val="10"/>
        <rFont val="Verdana"/>
        <family val="2"/>
      </rPr>
      <t>Toplam müzik yayını ibaresi müzik, eğlence, haber vb. programlarda doğrudan yayınlanan müziklerle film, dizi, reklam, tanıtım vb. yapımlarda yer alan müzik kullanımlarının tamamını ifade eder.</t>
    </r>
  </si>
  <si>
    <r>
      <t xml:space="preserve">9) </t>
    </r>
    <r>
      <rPr>
        <sz val="10"/>
        <rFont val="Verdana"/>
        <family val="2"/>
      </rPr>
      <t>İl merkezinde bulunan ilçelerde nüfus indirimi için il merkezinin toplam nüfusu baz alınır.</t>
    </r>
  </si>
  <si>
    <r>
      <t>a)</t>
    </r>
    <r>
      <rPr>
        <sz val="10"/>
        <rFont val="Verdana"/>
        <family val="2"/>
      </rPr>
      <t xml:space="preserve"> Otel içi restoran, bar, disko, vb. gibi mekanlar 1.A   kapsamı dışındadır. Bu mahallere kendi tarifeleri üzerinden %25 indirimli uygulanarak ayrıca fiyatlandırılır.</t>
    </r>
  </si>
  <si>
    <r>
      <t>b)</t>
    </r>
    <r>
      <rPr>
        <sz val="10"/>
        <rFont val="Verdana"/>
        <family val="2"/>
      </rPr>
      <t xml:space="preserve"> Tatil Köyleri içi restoran, bar, disko, vb. gibi mekanları 1.A kapsamı dışındadır. Bu mahaller kendi tarifeleri üzerinden %25 indirimli uygulanarak ayrıca fiyatlandırılır.</t>
    </r>
  </si>
  <si>
    <r>
      <t xml:space="preserve">a) </t>
    </r>
    <r>
      <rPr>
        <sz val="10"/>
        <rFont val="Verdana"/>
        <family val="2"/>
      </rPr>
      <t xml:space="preserve">Tarife, odalar ile birlikte  tesis içerisindeki tüm mekanları içerir. </t>
    </r>
  </si>
  <si>
    <r>
      <t>b)</t>
    </r>
    <r>
      <rPr>
        <sz val="10"/>
        <rFont val="Verdana"/>
        <family val="2"/>
      </rPr>
      <t xml:space="preserve"> Tarife, tesislerin sadece oda fiyatı üzerinden tarifelendirilmesi anlamına gelmemektedir. Bu tarife, tesislerin izin bedellerinin oda sayıları üzerinden belirlenmesine dair bir hesaplama modelidir.</t>
    </r>
  </si>
  <si>
    <r>
      <t xml:space="preserve">c) </t>
    </r>
    <r>
      <rPr>
        <sz val="10"/>
        <rFont val="Verdana"/>
        <family val="2"/>
      </rPr>
      <t>Pansiyonlar, belediye belgeli tesisler, eğitim ve dinlenme tesisleri, kamuya ait ve özel misafirhaneler 1 yıldız için belirlenen bedeller üzerinden tarifelendirilir.</t>
    </r>
  </si>
  <si>
    <r>
      <t>d)</t>
    </r>
    <r>
      <rPr>
        <sz val="10"/>
        <rFont val="Verdana"/>
        <family val="2"/>
      </rPr>
      <t xml:space="preserve"> Özel belgeli tesisler ile termal tesisler, statüsüne ve niteliklerine göre Meslek Birlikleri tarafından belirlenecek bedeller üzerinden tarifelendirilecektir.</t>
    </r>
  </si>
  <si>
    <t>Kurulum Bedelinin %0,975'i</t>
  </si>
  <si>
    <t>Kurulum Bedelinin %0,6825'i</t>
  </si>
  <si>
    <t>Kurulum Bedelinin %0,3675'i</t>
  </si>
  <si>
    <t>MEKANİK MÜZİK Ek her m2</t>
  </si>
  <si>
    <t>Mekanik ve canlı Müzik yayını için Ek her m²</t>
  </si>
  <si>
    <t>3.B SPOR MERKEZLERİ (GYM,Fitness Center - Havuzlar - Golf Tesisleri - Spor Avcılık Tesisleri-Oyun Salonları-Dans Eğitim Merkezleri)</t>
  </si>
  <si>
    <t>A - BÖLGESEL -YEREL KARASAL DÜZEYDE YAYIN YAPAN RTV'LER İÇİN BÖLGE İNDİRİM ORANLARI</t>
  </si>
  <si>
    <t>A -  BÖLGESEL -YEREL KARASAL DÜZEYDE YAYIN YAPAN RTV'LER İÇİN BÖLGE İNDİRİM ORANLARI</t>
  </si>
  <si>
    <t>2.B.3. EĞLENCE MERKEZLERİ*</t>
  </si>
  <si>
    <t>7.B TİCARET MERKEZLERİ - ALIŞVERİŞ MERKEZLERİ</t>
  </si>
  <si>
    <t>7.C OTOPARK</t>
  </si>
  <si>
    <t>UÇAK İNİŞ VE KALKIŞTA GENEL MÜZİK KULLANIMI UÇAK BAŞINA YILLIK</t>
  </si>
  <si>
    <t xml:space="preserve">8.E HAVA ULAŞIM ARAÇLARI * </t>
  </si>
  <si>
    <r>
      <t>d)</t>
    </r>
    <r>
      <rPr>
        <sz val="10"/>
        <rFont val="Verdana"/>
        <family val="2"/>
      </rPr>
      <t xml:space="preserve"> Pansiyonlar, eğitim ve dinlenme tesisleri, kamuya ait ve özel misafirhaneler 1 yıldız için belirlenen bedeller üzerinden tarifelendirilecektir.</t>
    </r>
  </si>
  <si>
    <t>NOT: Radyo yayın kuruluşlarının yıllık tarifeleri, GELİR'lerinin yukarıda belirtilen % oranları üzerinden belirlenir. Bu GELİR yüzdesi ile bulunacak bedel, yine yukarıda belirtilen En Az Yıllık bedelden az olamaz.</t>
  </si>
  <si>
    <t>I-1.B</t>
  </si>
  <si>
    <t>II-1.C</t>
  </si>
  <si>
    <t>* 4/A kategorisinde MU-YAP ve MÜYORBİR için belirlenen tarife müziğin mekanik olarak kullanılması halinde uygulanır.</t>
  </si>
  <si>
    <t>Abone Gelirinin % 1'i</t>
  </si>
  <si>
    <t>Not: 2. kategoride uygulanacak tarifeler, işletmenin statüsüne ve niteliklerine göre Meslek Birlikleri tarafından belirlenecektir.</t>
  </si>
  <si>
    <t>1 - 10  MÜZİK KUTUSU ARASI MÜZİK KUTUSU BAŞINA</t>
  </si>
  <si>
    <t>EK HER MÜZİK KUTUSU İÇİN</t>
  </si>
  <si>
    <t>4. KÜLTÜREL ETKİNLİKLER- SERGİ - DANS VB. GÖSTERİ - FUAR - KONGRE - FESTİVAL - KONSER-TİYATRO-SİNEMA ALAN VE MERKEZLERİ - LUNAPARKLAR / STADYUMLAR VB. MAHALLER.</t>
  </si>
  <si>
    <t xml:space="preserve">1.B FİYATLAR ODAYA ENDEKSLİDİR, TARİFE OTELDEKİ TÜM MEKANLARI İÇERİR. </t>
  </si>
  <si>
    <t>KONSER ORGANİZATÖRÜ/MAHALLİ Gişe Hasılatı üzerinden. ( Etkinlik Başına )</t>
  </si>
  <si>
    <t>OPERA Gişe Hasılatı Üzerinden ( Etkinlik Başına )</t>
  </si>
  <si>
    <t>DANS GÖSTERİ/MÜZİKAL Gişe Hasılatı Üzerinden          ( Etkinlik Başına )</t>
  </si>
  <si>
    <t>** Kanal başına olan uçak tarifesi her bir kanalda en fazla 20 eser için geçerlidir.</t>
  </si>
  <si>
    <t>3.C GÜZELLİK MERKEZLERİ - KUAFÖR SALONLARI</t>
  </si>
  <si>
    <r>
      <t>c)</t>
    </r>
    <r>
      <rPr>
        <sz val="10"/>
        <rFont val="Verdana"/>
        <family val="2"/>
      </rPr>
      <t xml:space="preserve"> Oda fiyatına, tesislerde bulunan lobi alanı, asansörler, tuvaletler ve koridorlar da dahildir. </t>
    </r>
  </si>
  <si>
    <t>2.B.2. CLUB-TAVERNA-BAR-GAZİNO-DISCO-BEACH BAR</t>
  </si>
  <si>
    <t>Not: 2. kategoride yer alan ve müziği asli unsur olarak kullanan mekanlara 2. kategorideki bedeller %50 artış ile uygulanır.</t>
  </si>
  <si>
    <t>MESAM + MSG</t>
  </si>
  <si>
    <t>MÜYAP + MÜYORBİR*</t>
  </si>
  <si>
    <t xml:space="preserve">KONSER /OPERA ÜCRETSİZ -0-1000 m2  x ( Etkinlik Başına ) </t>
  </si>
  <si>
    <t>KONSER /OPERA ÜCRETSİZ - EK HER 500 m2</t>
  </si>
  <si>
    <t>DANS GÖSTERİ/MÜZİKAL ÜCRETSİZ -0-1000 m2 ARASI  ( Etkinlik Başına )</t>
  </si>
  <si>
    <t xml:space="preserve">DANS GÖSTERİ/MÜZİKAL ÜCRETSİZ -EK HER 500  m2  </t>
  </si>
  <si>
    <t>SİNEMA  MERKEZLERİ Koltuk sayısı x   (Yıllık Tarifedir. )</t>
  </si>
  <si>
    <t>TİYATRO MERKEZLERİ  Koltuk sayısı x   (Yıllık Tarifedir. )</t>
  </si>
  <si>
    <t>SİNEMA TİYATRO MERKEZLERİ ÜCRETSİZ -0-500 KOLTUK ARASI x ( Etkinlik Başına )</t>
  </si>
  <si>
    <t xml:space="preserve">FİLM FESTİVALİ GÖSTERİM BAŞINA </t>
  </si>
  <si>
    <t>I.</t>
  </si>
  <si>
    <t>TÜRKİYE RADYO TELEVİZYON KURUMU</t>
  </si>
  <si>
    <t xml:space="preserve">KURUMUN TÜM GELİRLERİ ( REKLAM, BARTER, SPONSORLUK, YASAL GELİRLER, VD. GELİRLER.) ÜZERİNDEN %3 OLMAK ÜZERE YILLIK ASGARİ 7.000.000,00.-YTL </t>
  </si>
  <si>
    <t>II.</t>
  </si>
  <si>
    <t>5 YILDIZ/1.SINIF TATİL KÖYÜ</t>
  </si>
  <si>
    <r>
      <t>e)</t>
    </r>
    <r>
      <rPr>
        <sz val="10"/>
        <rFont val="Verdana"/>
        <family val="2"/>
      </rPr>
      <t xml:space="preserve"> Özel belgeli tesisler, belediye belgeli tesisler ile termal tesisler, statüsüne ve niteliklerine göre MESLEK BİRLİKLERİ tarafından belirlenecek bedeller üzerinden tarifelendirilecektir.</t>
    </r>
  </si>
  <si>
    <t>4 YILDIZ/2.SINIF TATİL KÖYÜ</t>
  </si>
  <si>
    <t>2.B 1. CAFE/BAR - RESTORAN/BAR</t>
  </si>
  <si>
    <t>3.A SAĞLIK MERKEZLERİ (Termal Turizm Tesisleri - Sağlık, Rehabilitasyon ve Bakım Tesisleri )</t>
  </si>
  <si>
    <r>
      <t>Not:</t>
    </r>
    <r>
      <rPr>
        <sz val="10"/>
        <rFont val="Verdana"/>
        <family val="2"/>
      </rPr>
      <t xml:space="preserve"> Yataklı tesislerde ve hastanelerde tesisin ve işletmenin niteliklerine göre Meslek Birlikleri tarafından belirlenecek olan ve yukarıda 1.A'da belirtilen bir veya üç yıldız konaklama tesisleri tarifeleri % 50 indirimli olarak uygulanır.</t>
    </r>
  </si>
  <si>
    <t>4.F  DEFİLE, AÇILIŞ, ETKİNLİK, ÖZEL EĞLENCE PARTİLERİ VE DİĞER GÜNLÜK ORGANİZASYONLAR</t>
  </si>
  <si>
    <t>0 - 250 m² için günlük</t>
  </si>
  <si>
    <t>Ek her m² için günlük</t>
  </si>
  <si>
    <r>
      <t>NOT:</t>
    </r>
    <r>
      <rPr>
        <sz val="10"/>
        <rFont val="Verdana"/>
        <family val="2"/>
      </rPr>
      <t xml:space="preserve"> 0-50 m² tarifeleri 50 m²'ye kadar olan umuma açık mahallere, 0-100 m² tarifeleri ise 50 - 100 m² arası büyüklüğe sahip umuma açık mahallere uygulanır.</t>
    </r>
  </si>
  <si>
    <t>UÇAK KAPALI DEVRE MÜZİK YAYINI KANAL BAŞI x REPERTUAR DEĞİŞİKLİĞİ**</t>
  </si>
  <si>
    <t>* Aynı uçak ile ilgili olarak yukarıdaki her iki tarifenin de uygulanması gerektiği durumlarda sadece Uçak Kapalı Devre Müzik Yayını Kanal Başı x Repertuar Değişikliği Tarifesi uygulanacaktır.</t>
  </si>
  <si>
    <t>11.B SANTRAL BEKLETME MÜZİKLERİ. (YILLIK TARİFEDİR)</t>
  </si>
  <si>
    <r>
      <t>1)</t>
    </r>
    <r>
      <rPr>
        <sz val="10"/>
        <rFont val="Verdana"/>
        <family val="2"/>
      </rPr>
      <t xml:space="preserve"> Bir yıl içinde altı aydan az süreyle çalışan umuma açık mahallere ilgili tarifeleri %50 indirimli olarak uygulanır.  </t>
    </r>
  </si>
  <si>
    <r>
      <t>2)</t>
    </r>
    <r>
      <rPr>
        <sz val="10"/>
        <rFont val="Verdana"/>
        <family val="2"/>
      </rPr>
      <t xml:space="preserve"> Aynı kişi veya firmaya ait bulunan market, mağaza, restoran, cafelerde 10 adetten, otellerde ve alışveriş merkezlerinde ise 3 adetten fazla sayıda işletme zincir işletmeler olarak kabul edilir ve bu işletmelere % 10 zincir indirimi uygulanır.</t>
    </r>
  </si>
  <si>
    <r>
      <t>3)</t>
    </r>
    <r>
      <rPr>
        <sz val="10"/>
        <rFont val="Verdana"/>
        <family val="2"/>
      </rPr>
      <t xml:space="preserve"> Tarifelerde yer alan fiyatların tümü YTL cinsinden olup KDV dahil değildir. Fiyatın yıl, gün, kişi başı veya araç başı vb. ait olduğu her alt grupta ayrıca belirtilmiştir.</t>
    </r>
  </si>
  <si>
    <r>
      <t>4)</t>
    </r>
    <r>
      <rPr>
        <sz val="10"/>
        <rFont val="Verdana"/>
        <family val="2"/>
      </rPr>
      <t xml:space="preserve"> Mahallerin alanlarındaki artışların hesaplanmasında tarifelerdeki aralıklar esas alınır. </t>
    </r>
  </si>
  <si>
    <r>
      <t>5)</t>
    </r>
    <r>
      <rPr>
        <sz val="10"/>
        <rFont val="Verdana"/>
        <family val="2"/>
      </rPr>
      <t xml:space="preserve"> Artan m²'ler için tarife belirlenmeyen mekanlarda matemetiksel doğru orantı üzerinden hesaplama yapılır.</t>
    </r>
  </si>
  <si>
    <r>
      <t>6)</t>
    </r>
    <r>
      <rPr>
        <sz val="10"/>
        <rFont val="Verdana"/>
        <family val="2"/>
      </rPr>
      <t xml:space="preserve"> Diğer bölge indirimlerinde ana barem olarak Akdeniz -Ege-Marmara Bölgesinin Büyükşehir tarifesi esas alınır ve yüzde indirimleri bu ana barem üzerinden yapılır.</t>
    </r>
  </si>
  <si>
    <r>
      <t>7)</t>
    </r>
    <r>
      <rPr>
        <sz val="10"/>
        <rFont val="Verdana"/>
        <family val="2"/>
      </rPr>
      <t xml:space="preserve"> A Sınıfı içinde bulunan ve turizm merkezi ve alanı olarak Bakanlar Kurulu Kararı ile ilan edilen bölgelere Bölge, nüfus ve diğer il indirimleri uygulanmaz.</t>
    </r>
  </si>
  <si>
    <r>
      <t>8)</t>
    </r>
    <r>
      <rPr>
        <sz val="10"/>
        <rFont val="Verdana"/>
        <family val="2"/>
      </rPr>
      <t xml:space="preserve"> Yukarıda belirtilen kategorilerde yer alan "mekanik ve canlı müzik" ibaresi azami haftada iki gün müziğin canlı olarak kullanımını kapsar.Müziğin haftada iki günden fazla canlı olarak kullanımında eser sahibi meslek birlikleri mekanik tarifelerinin 2 katı üzerinden işlem yapılır. </t>
    </r>
  </si>
  <si>
    <r>
      <t>9)</t>
    </r>
    <r>
      <rPr>
        <sz val="10"/>
        <rFont val="Verdana"/>
        <family val="2"/>
      </rPr>
      <t xml:space="preserve"> Şehir ve Devlet Tiyatroları için belirlenen bedel minimum bedel olup, tiyatro tarafından telif hakları için ayırılan ödenek telif bedeli olarak tahsil edilir. </t>
    </r>
  </si>
  <si>
    <t>10) Müziğin kullanım niteliği, şekli  ve ticari faaliyete katkısına göre MESLEK BİRLİKLERİ' nin tarfide alt kırılımlar belirleme yetkisi saklıdır.</t>
  </si>
  <si>
    <r>
      <t>11)</t>
    </r>
    <r>
      <rPr>
        <sz val="10"/>
        <rFont val="Verdana"/>
        <family val="2"/>
      </rPr>
      <t xml:space="preserve"> İl merkezinde bulunan ilçelerde nüfus indirimi için il merkezinin toplam nüfusu baz alınır.</t>
    </r>
  </si>
  <si>
    <r>
      <t>1)</t>
    </r>
    <r>
      <rPr>
        <sz val="10"/>
        <rFont val="Verdana"/>
        <family val="2"/>
      </rPr>
      <t xml:space="preserve"> </t>
    </r>
    <r>
      <rPr>
        <b/>
        <sz val="10"/>
        <rFont val="Verdana"/>
        <family val="2"/>
      </rPr>
      <t xml:space="preserve">Gelir </t>
    </r>
    <r>
      <rPr>
        <sz val="10"/>
        <rFont val="Verdana"/>
        <family val="2"/>
      </rPr>
      <t>: Yayın Kuruluşunun KDV ve RTÜK payı düşüldükten sonra elde ettiği toplam brüt gelir. (reklam,barter,sponsorluk ve diğer tüm gelirler)</t>
    </r>
  </si>
  <si>
    <r>
      <t xml:space="preserve">2) </t>
    </r>
    <r>
      <rPr>
        <sz val="10"/>
        <rFont val="Verdana"/>
        <family val="2"/>
      </rPr>
      <t>Yayınları müzik haricinde belirli bir konu üzerine yoğunlaşmış ve bir gün içerisindeki tüm yayın akışındaki toplam müzik yayını en fazla 3 saat olan kuruluşlar TEMATİK olarak kabul edilir ve bu kuruluşlara % 30 indirim uygulanır. Meslek Birlikleri, Yayın Kuruluşunun RTÜK'ten aldığı tematiklik belgesinin sunulmasını isteyebilirler.</t>
    </r>
  </si>
  <si>
    <r>
      <t xml:space="preserve">4) </t>
    </r>
    <r>
      <rPr>
        <sz val="10"/>
        <rFont val="Verdana"/>
        <family val="2"/>
      </rPr>
      <t xml:space="preserve"> Müzik Radyo ve TV: Bir gün içerisindeki toplam doğrudan müzik yayını %50 den fazla olan radyo ve  TV kuruluşlarını ifade eder. Müzik kanallarının ödemesi gereken asgari yıllık tutar dahil oldukları kategorinin %25  fazlasıdır.</t>
    </r>
  </si>
  <si>
    <r>
      <t xml:space="preserve">5) </t>
    </r>
    <r>
      <rPr>
        <sz val="10"/>
        <rFont val="Verdana"/>
        <family val="2"/>
      </rPr>
      <t>Yeniden iletilen yayınlar için kablo, uydu ve/veya dijital platform operatörlerinden yukarıda belirtilen oranda yeniden iletim bedeli alınır.</t>
    </r>
  </si>
  <si>
    <r>
      <t xml:space="preserve">6) </t>
    </r>
    <r>
      <rPr>
        <sz val="10"/>
        <rFont val="Verdana"/>
        <family val="2"/>
      </rPr>
      <t xml:space="preserve"> Yayınlarını ulusal düzey haricinde gerçekleştiren yayın kuruluşlarının, yayınlarına ayrıca kablo ve/veya uydu ve/veya digital ortamdan da erişilebilmesi durumunda yayın kuruluşu, ilk yayınının yanında eriştiği nüfusla bağlantılı olarak dahil olduğu kablo/uydu/digital ortam tarifesi üzerinden aşağıda 8. maddede belirtilen şekilde ayrıca tarifelendirilir. </t>
    </r>
  </si>
  <si>
    <r>
      <t>7)</t>
    </r>
    <r>
      <rPr>
        <sz val="10"/>
        <rFont val="Verdana"/>
        <family val="2"/>
      </rPr>
      <t xml:space="preserve"> Ulusal yayın kuruluşlarının yurtdışına uydudan yayın yapması halinde lisans bedeli üzerinden %25 artış yapılır.</t>
    </r>
  </si>
  <si>
    <r>
      <t xml:space="preserve">8) </t>
    </r>
    <r>
      <rPr>
        <sz val="10"/>
        <rFont val="Verdana"/>
        <family val="2"/>
      </rPr>
      <t>Kablo,uydu ve dijital iletimden en az ikisini aynı anda yapan yayın kuruluşları, ortak aboneler nedeniyle her iki tarifenin toplam bedelinin %25 indirimli halini öder. Her üç ortamdan da yayın yapan kuruluşlar ise üç tarifenin toplamının %40 indirimli halini öder.</t>
    </r>
  </si>
  <si>
    <r>
      <t>9)</t>
    </r>
    <r>
      <rPr>
        <sz val="10"/>
        <rFont val="Verdana"/>
        <family val="2"/>
      </rPr>
      <t xml:space="preserve"> İl merkezinde bulunan ilçelerde nüfus indirimi için il merkezinin toplam nüfusu baz alınır.</t>
    </r>
  </si>
  <si>
    <r>
      <t xml:space="preserve">10) </t>
    </r>
    <r>
      <rPr>
        <sz val="10"/>
        <rFont val="Verdana"/>
        <family val="2"/>
      </rPr>
      <t>Tarifelerde yer alan fiyatların tümü YTL cinsinden olup KDV dahil değildir.</t>
    </r>
  </si>
  <si>
    <r>
      <t xml:space="preserve">11) </t>
    </r>
    <r>
      <rPr>
        <sz val="10"/>
        <rFont val="Verdana"/>
        <family val="2"/>
      </rPr>
      <t>Yukarıda belirtilen tarife sadece Marmara-Akdeniz-Ege Bölgelerindeki Büyükşehir statüsündeki illerde geçerlidir. Diğer illerdeki yayın kuruluşları için aşağıdaki indirim esasları uygulanır:</t>
    </r>
  </si>
  <si>
    <r>
      <t>1)</t>
    </r>
    <r>
      <rPr>
        <sz val="10"/>
        <rFont val="Verdana"/>
        <family val="2"/>
      </rPr>
      <t xml:space="preserve"> Gelir : Yayın Kuruluşunun KDV ve RTÜK payı düşüldükten sonra elde ettiği toplam brüt gelir(reklam,barter,sponsorluk ve diğer tüm gelirler)</t>
    </r>
  </si>
  <si>
    <r>
      <t xml:space="preserve">2) </t>
    </r>
    <r>
      <rPr>
        <sz val="10"/>
        <rFont val="Verdana"/>
        <family val="2"/>
      </rPr>
      <t>Yayınları müzik haricinde belirli bir konu üzerine yoğunlaşmış ve bir gün içerisindeki tüm yayın akışındaki toplam müzik yayını en fazla 3 saat olan kuruluşlar TEMATİK olarak kabul edilir ve bu kuruluşlara %30 indirim uygulanır. Meslek Birlikleri, Yayın Kuruluşunun RTÜK'ten aldığı tematiklik belgesinin sunulmasını isteyebilirler.</t>
    </r>
  </si>
  <si>
    <r>
      <t xml:space="preserve">5) </t>
    </r>
    <r>
      <rPr>
        <sz val="10"/>
        <rFont val="Verdana"/>
        <family val="2"/>
      </rPr>
      <t xml:space="preserve">Yeniden iletilen yayınlar için kablo, uydu ve/veya dijital platform operatörlerinden yukarıda belirtilen oranda yeniden iletim bedeli alınır. </t>
    </r>
  </si>
  <si>
    <r>
      <t xml:space="preserve">8) </t>
    </r>
    <r>
      <rPr>
        <sz val="10"/>
        <rFont val="Verdana"/>
        <family val="2"/>
      </rPr>
      <t>Kablo,uydu ve dijital iletimden en az ikisini aynı anda yapan yayın kuruluşları, ortak aboneler nedeniyle her iki tarifenin toplam bedelinin %25 indirimli halini öder. Her üç ortamdan da yayın yapan kuruluşlar ise üç tarifenin toplamının % 40 indirimli halini öder.</t>
    </r>
  </si>
  <si>
    <t>TÜRKİYE SINIRLARI İÇİNDE TÜRK MEVZUATINA UYGUN KURULMUŞ DİJİTAL VE HER TÜRLÜ ORTAMDA İNTERNET DE DAHİL OLMAK ÜZERE İŞARET, SES VE/VEYA GÖRÜNTÜ NAKLİNE YARAYAN ARAÇLARLA WEB CASTING, SIMULCASTING, STREAMING VE DİĞER TÜRLERDE İLETİM YAPAN DİĞER KURULUŞLAR</t>
  </si>
  <si>
    <t>Dijital ve her türlü ortamda, internet de dahil olmak üzere işaret, ses ve / veya görüntü nakline yarayan araçlarla webcasting, simulcasting, streaming ve diğer türlerde iletim yapan kuruluşların tarifeleri; kullanıcı kuruluşun ve kullanım biçiminin özellikleri ile alınmak istenen iznin kapsamı değerlendirilmek sureti ile MESLEK BİRLİKLERİ tarafından belirlenecektir.</t>
  </si>
  <si>
    <t>MESLEK BİRLİKLERİNCE AŞAĞIDA BELİRLENEN TARİFELER ORTAK LİSANS SÖZLEŞMESİ KAPSAMINDA TEK  BEDEL OLARAK UYGULANACAKTIR.</t>
  </si>
  <si>
    <t>1.KONAKLAMA TESİSLERİ OTEL-TATİL KÖYÜ-MOTEL-APART OTEL-HOSTEL-PANSİYON-KAMPİNG-BELEDİYE BELGELİ TESİS/YILLIK</t>
  </si>
  <si>
    <t>2.EĞLENCE TESİSLERİ -EĞLENCE YERİ-GECE KULÜBÜ-DİSKOTEK-PAVYON-GAZİNO-BAR( KAFE -BAR)-TAVERNA-KABARE-ÖZEL PLAJLAR/YILLIK</t>
  </si>
  <si>
    <t>3.SAĞLIK MERKEZLERİ (Termal Turizmi tesisleri/Sağlık Rehabilitasyon ve Bakım Tesisleri/Temalı Plaj Tesisleri) /YILLIK</t>
  </si>
  <si>
    <t>7. MARKETLER-MAĞAZALAR-TİCARET MERKEZLERİ ALIŞVERİŞ MERKEZLERİ/YILLIK</t>
  </si>
  <si>
    <t>8. TERMİNALLER/YILLIK</t>
  </si>
  <si>
    <t>11.A MÜZİK KUTULARI - KİOSKLAR - KARAOKELER/YILLIK</t>
  </si>
  <si>
    <t>MESAM - ASGARİ BEDEL YILLIK</t>
  </si>
  <si>
    <t>NOT: Televizyon yayın kuruluşlarının yıllık tarifeleri, GELİR'lerinin yukarıda belirtilen % oranları üzerinden belirlenir. Bu GELİR yüzdesi ile bulunacak bedel, yine yukarıda belirtilen asgari bedelin altında olmaz.</t>
  </si>
  <si>
    <t>Ulusal Genel 1 ( 3.000.000 YTL ve Üzeri Gelir*)</t>
  </si>
  <si>
    <t>Ulusal Genel 2 ( 1.000.000 -3.000.000 YTL Arası Gelir*)</t>
  </si>
  <si>
    <t>Ulusal Genel 3 ( 0 - 1.000.000 YTL Arası Gelir*)</t>
  </si>
  <si>
    <t>III.</t>
  </si>
  <si>
    <t>3984 SAYILI KANUNUN 3.i MADDESİ UYARINCA YAYIN YAPAN KAPALI DEVRE YAYIN SİSTEMLERİ</t>
  </si>
  <si>
    <t>KAPALI DEVRE YAYIN SİSTEMİ İÇİNDE YAYIN YAPAN KURULUŞLAR, YAYININ YAPILDIĞI MAHAL KAPSAMINDA TARİFELENDİRİLİR.</t>
  </si>
  <si>
    <t>MSG - ASGARİ BEDEL YILLIK</t>
  </si>
  <si>
    <t>MÜ-YAP - ASGARİ BEDEL YILLIK</t>
  </si>
  <si>
    <t>MÜYORBİR - ASGARİ BEDEL YILLIK</t>
  </si>
</sst>
</file>

<file path=xl/styles.xml><?xml version="1.0" encoding="utf-8"?>
<styleSheet xmlns="http://schemas.openxmlformats.org/spreadsheetml/2006/main">
  <numFmts count="42">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USD]"/>
    <numFmt numFmtId="181" formatCode="#,##0.00\ _T_L"/>
    <numFmt numFmtId="182" formatCode="#,##0.00\ [$USD]"/>
    <numFmt numFmtId="183" formatCode="0.0%"/>
    <numFmt numFmtId="184" formatCode="#,##0.00\ [$EUR]"/>
    <numFmt numFmtId="185" formatCode="&quot;Evet&quot;;&quot;Evet&quot;;&quot;Hayır&quot;"/>
    <numFmt numFmtId="186" formatCode="&quot;Doğru&quot;;&quot;Doğru&quot;;&quot;Yanlış&quot;"/>
    <numFmt numFmtId="187" formatCode="&quot;Açık&quot;;&quot;Açık&quot;;&quot;Kapalı&quot;"/>
    <numFmt numFmtId="188" formatCode="[$$-409]#,##0"/>
    <numFmt numFmtId="189" formatCode="_-[$$-409]* #,##0_ ;_-[$$-409]* \-#,##0\ ;_-[$$-409]* &quot;-&quot;_ ;_-@_ "/>
    <numFmt numFmtId="190" formatCode="#,##0\ [$USD];\-#,##0\ [$USD]"/>
    <numFmt numFmtId="191" formatCode="#,##0\ &quot;TL&quot;"/>
    <numFmt numFmtId="192" formatCode="#,##0,\-&quot;TL&quot;"/>
    <numFmt numFmtId="193" formatCode="#,##0.00\ &quot;TL&quot;"/>
    <numFmt numFmtId="194" formatCode="#,##0.000\ [$EUR]"/>
    <numFmt numFmtId="195" formatCode="#,##0.000\ &quot;TL&quot;"/>
    <numFmt numFmtId="196" formatCode="#,##0.00\ &quot;YTL&quot;"/>
    <numFmt numFmtId="197" formatCode="#,##0.000000\ &quot;YTL&quot;"/>
  </numFmts>
  <fonts count="44">
    <font>
      <sz val="10"/>
      <name val="Verdana"/>
      <family val="0"/>
    </font>
    <font>
      <sz val="10"/>
      <name val="Arial Tur"/>
      <family val="0"/>
    </font>
    <font>
      <u val="single"/>
      <sz val="10"/>
      <color indexed="36"/>
      <name val="Arial Tur"/>
      <family val="0"/>
    </font>
    <font>
      <u val="single"/>
      <sz val="10"/>
      <color indexed="12"/>
      <name val="Arial Tur"/>
      <family val="0"/>
    </font>
    <font>
      <sz val="8"/>
      <name val="Verdana"/>
      <family val="2"/>
    </font>
    <font>
      <b/>
      <sz val="10"/>
      <name val="Verdana"/>
      <family val="2"/>
    </font>
    <font>
      <b/>
      <sz val="9"/>
      <name val="Verdana"/>
      <family val="2"/>
    </font>
    <font>
      <sz val="11"/>
      <name val="Verdana"/>
      <family val="2"/>
    </font>
    <font>
      <b/>
      <sz val="12"/>
      <name val="Verdana"/>
      <family val="2"/>
    </font>
    <font>
      <b/>
      <u val="single"/>
      <sz val="10"/>
      <name val="Verdan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6">
    <xf numFmtId="0" fontId="0" fillId="0" borderId="0" xfId="0" applyAlignment="1">
      <alignment/>
    </xf>
    <xf numFmtId="196" fontId="0" fillId="0" borderId="10" xfId="57" applyNumberFormat="1" applyFont="1" applyFill="1" applyBorder="1" applyAlignment="1">
      <alignment vertical="center"/>
      <protection/>
    </xf>
    <xf numFmtId="0" fontId="5" fillId="0" borderId="10" xfId="57" applyFont="1" applyFill="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9" fontId="0" fillId="0" borderId="10" xfId="57" applyNumberFormat="1" applyFont="1" applyFill="1" applyBorder="1" applyAlignment="1">
      <alignment horizontal="center" vertical="center"/>
      <protection/>
    </xf>
    <xf numFmtId="0" fontId="5" fillId="0" borderId="0" xfId="57" applyFont="1" applyFill="1" applyBorder="1" applyAlignment="1">
      <alignment horizontal="left" vertical="center"/>
      <protection/>
    </xf>
    <xf numFmtId="0" fontId="5" fillId="0" borderId="0" xfId="57" applyFont="1" applyFill="1" applyBorder="1" applyAlignment="1">
      <alignment horizontal="center" vertical="center" wrapText="1"/>
      <protection/>
    </xf>
    <xf numFmtId="9" fontId="0" fillId="0" borderId="0" xfId="57" applyNumberFormat="1" applyFont="1" applyFill="1" applyBorder="1" applyAlignment="1">
      <alignment horizontal="center" vertical="center"/>
      <protection/>
    </xf>
    <xf numFmtId="0" fontId="5" fillId="0" borderId="0" xfId="57" applyFont="1" applyFill="1" applyBorder="1" applyAlignment="1">
      <alignment horizontal="left" vertical="center" wrapText="1"/>
      <protection/>
    </xf>
    <xf numFmtId="0" fontId="0" fillId="0" borderId="10" xfId="57" applyFont="1" applyFill="1" applyBorder="1" applyAlignment="1">
      <alignment vertical="center"/>
      <protection/>
    </xf>
    <xf numFmtId="10" fontId="0" fillId="0" borderId="10" xfId="57" applyNumberFormat="1" applyFont="1" applyFill="1" applyBorder="1" applyAlignment="1">
      <alignment horizontal="center" vertical="center" wrapText="1"/>
      <protection/>
    </xf>
    <xf numFmtId="183" fontId="0" fillId="0" borderId="10" xfId="57" applyNumberFormat="1" applyFont="1" applyFill="1" applyBorder="1" applyAlignment="1">
      <alignment horizontal="center" vertical="center"/>
      <protection/>
    </xf>
    <xf numFmtId="0" fontId="0" fillId="0" borderId="10" xfId="57" applyFont="1" applyFill="1" applyBorder="1" applyAlignment="1">
      <alignment horizontal="left" vertical="center"/>
      <protection/>
    </xf>
    <xf numFmtId="49" fontId="5" fillId="0" borderId="10" xfId="57" applyNumberFormat="1" applyFont="1" applyFill="1" applyBorder="1" applyAlignment="1">
      <alignment vertical="center" wrapText="1"/>
      <protection/>
    </xf>
    <xf numFmtId="0" fontId="5" fillId="0" borderId="10" xfId="57" applyFont="1" applyFill="1" applyBorder="1" applyAlignment="1">
      <alignment vertical="center" wrapText="1"/>
      <protection/>
    </xf>
    <xf numFmtId="0" fontId="0" fillId="0" borderId="10" xfId="57" applyFont="1" applyFill="1" applyBorder="1" applyAlignment="1">
      <alignment vertical="center" wrapText="1"/>
      <protection/>
    </xf>
    <xf numFmtId="0" fontId="5" fillId="0" borderId="10" xfId="57" applyFont="1" applyFill="1" applyBorder="1" applyAlignment="1">
      <alignment vertical="center"/>
      <protection/>
    </xf>
    <xf numFmtId="9" fontId="0" fillId="0" borderId="10" xfId="0" applyNumberFormat="1" applyFont="1" applyFill="1" applyBorder="1" applyAlignment="1">
      <alignment/>
    </xf>
    <xf numFmtId="0" fontId="5" fillId="0" borderId="0" xfId="57" applyFont="1" applyFill="1" applyBorder="1" applyAlignment="1">
      <alignment vertical="center" wrapText="1"/>
      <protection/>
    </xf>
    <xf numFmtId="9" fontId="0" fillId="0" borderId="10" xfId="0" applyNumberFormat="1" applyFont="1" applyFill="1" applyBorder="1" applyAlignment="1">
      <alignment vertical="center"/>
    </xf>
    <xf numFmtId="196" fontId="5" fillId="0" borderId="10" xfId="57" applyNumberFormat="1" applyFont="1" applyFill="1" applyBorder="1" applyAlignment="1">
      <alignment vertical="center"/>
      <protection/>
    </xf>
    <xf numFmtId="0" fontId="5" fillId="0" borderId="0" xfId="0" applyFont="1" applyFill="1" applyBorder="1" applyAlignment="1">
      <alignment horizontal="justify" vertical="center" wrapText="1"/>
    </xf>
    <xf numFmtId="0" fontId="0" fillId="0" borderId="0" xfId="0" applyNumberFormat="1" applyFont="1" applyFill="1" applyBorder="1" applyAlignment="1">
      <alignment horizontal="justify" vertical="center"/>
    </xf>
    <xf numFmtId="196" fontId="0" fillId="0" borderId="10" xfId="57" applyNumberFormat="1" applyFont="1" applyFill="1" applyBorder="1" applyAlignment="1">
      <alignment horizontal="justify" vertical="center"/>
      <protection/>
    </xf>
    <xf numFmtId="0" fontId="0" fillId="0" borderId="0" xfId="0" applyFont="1" applyFill="1" applyBorder="1" applyAlignment="1">
      <alignment horizontal="justify" vertical="center" wrapText="1"/>
    </xf>
    <xf numFmtId="0" fontId="0" fillId="0" borderId="0" xfId="0" applyFont="1" applyFill="1" applyAlignment="1">
      <alignment horizontal="justify" vertical="center"/>
    </xf>
    <xf numFmtId="0" fontId="0" fillId="0" borderId="0" xfId="0" applyFont="1" applyBorder="1" applyAlignment="1">
      <alignment horizontal="justify" vertical="center" wrapText="1"/>
    </xf>
    <xf numFmtId="0" fontId="0" fillId="0" borderId="0" xfId="0" applyFont="1" applyBorder="1" applyAlignment="1">
      <alignment horizontal="justify"/>
    </xf>
    <xf numFmtId="0" fontId="5" fillId="0" borderId="10" xfId="0" applyFont="1" applyFill="1" applyBorder="1" applyAlignment="1">
      <alignment horizontal="justify" vertical="center" wrapText="1"/>
    </xf>
    <xf numFmtId="0" fontId="5" fillId="0" borderId="10" xfId="57" applyFont="1" applyFill="1" applyBorder="1" applyAlignment="1">
      <alignment horizontal="center" vertical="center"/>
      <protection/>
    </xf>
    <xf numFmtId="0" fontId="0" fillId="0" borderId="10" xfId="57" applyFont="1" applyFill="1" applyBorder="1" applyAlignment="1">
      <alignment horizontal="left" vertical="center" wrapText="1"/>
      <protection/>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196" fontId="5" fillId="0" borderId="10" xfId="0" applyNumberFormat="1" applyFont="1" applyFill="1" applyBorder="1" applyAlignment="1">
      <alignment horizontal="justify" vertical="center" wrapText="1"/>
    </xf>
    <xf numFmtId="0" fontId="0" fillId="0" borderId="0" xfId="0" applyNumberFormat="1" applyFont="1" applyFill="1" applyBorder="1" applyAlignment="1">
      <alignment horizontal="justify" vertical="center" wrapText="1"/>
    </xf>
    <xf numFmtId="196" fontId="9" fillId="0" borderId="10" xfId="0" applyNumberFormat="1" applyFont="1" applyFill="1" applyBorder="1" applyAlignment="1">
      <alignment horizontal="justify" vertical="center"/>
    </xf>
    <xf numFmtId="0" fontId="0" fillId="0" borderId="10" xfId="0" applyFont="1" applyFill="1" applyBorder="1" applyAlignment="1">
      <alignment horizontal="justify" vertical="center" wrapText="1"/>
    </xf>
    <xf numFmtId="196" fontId="0" fillId="0" borderId="10" xfId="0" applyNumberFormat="1" applyFont="1" applyFill="1" applyBorder="1" applyAlignment="1">
      <alignment horizontal="justify" vertical="center"/>
    </xf>
    <xf numFmtId="0" fontId="5" fillId="0" borderId="10" xfId="0" applyNumberFormat="1" applyFont="1" applyFill="1" applyBorder="1" applyAlignment="1">
      <alignment horizontal="justify" vertical="center" wrapText="1"/>
    </xf>
    <xf numFmtId="0" fontId="0" fillId="0" borderId="10" xfId="0" applyNumberFormat="1" applyFont="1" applyFill="1" applyBorder="1" applyAlignment="1">
      <alignment horizontal="justify" vertical="center"/>
    </xf>
    <xf numFmtId="196" fontId="9" fillId="0" borderId="10" xfId="0" applyNumberFormat="1" applyFont="1" applyFill="1" applyBorder="1" applyAlignment="1">
      <alignment horizontal="justify" vertical="center" wrapText="1"/>
    </xf>
    <xf numFmtId="196" fontId="5" fillId="0" borderId="10" xfId="0" applyNumberFormat="1" applyFont="1" applyFill="1" applyBorder="1" applyAlignment="1">
      <alignment horizontal="justify" vertical="center"/>
    </xf>
    <xf numFmtId="196" fontId="5" fillId="0" borderId="10" xfId="57" applyNumberFormat="1" applyFont="1" applyFill="1" applyBorder="1" applyAlignment="1">
      <alignment horizontal="justify" vertical="center"/>
      <protection/>
    </xf>
    <xf numFmtId="196" fontId="0" fillId="0" borderId="10" xfId="0" applyNumberFormat="1" applyFont="1" applyFill="1" applyBorder="1" applyAlignment="1">
      <alignment horizontal="justify" vertical="center" wrapText="1"/>
    </xf>
    <xf numFmtId="196" fontId="5" fillId="0" borderId="10" xfId="57" applyNumberFormat="1" applyFont="1" applyFill="1" applyBorder="1" applyAlignment="1">
      <alignment horizontal="justify" vertical="center" wrapText="1"/>
      <protection/>
    </xf>
    <xf numFmtId="0" fontId="0" fillId="0" borderId="11" xfId="0" applyFont="1" applyFill="1" applyBorder="1" applyAlignment="1">
      <alignment horizontal="justify" vertical="center"/>
    </xf>
    <xf numFmtId="0" fontId="0" fillId="0" borderId="12" xfId="0" applyFont="1" applyFill="1" applyBorder="1" applyAlignment="1">
      <alignment horizontal="justify" vertical="center"/>
    </xf>
    <xf numFmtId="0" fontId="0" fillId="0" borderId="13" xfId="0" applyFont="1" applyFill="1" applyBorder="1" applyAlignment="1">
      <alignment horizontal="justify" vertical="center"/>
    </xf>
    <xf numFmtId="0" fontId="5" fillId="0" borderId="11" xfId="0" applyFont="1" applyFill="1" applyBorder="1" applyAlignment="1">
      <alignment horizontal="justify" vertical="center" wrapText="1"/>
    </xf>
    <xf numFmtId="0" fontId="0" fillId="0" borderId="10" xfId="0" applyFont="1" applyFill="1" applyBorder="1" applyAlignment="1">
      <alignment horizontal="justify" vertical="center"/>
    </xf>
    <xf numFmtId="0" fontId="8"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0" fontId="0" fillId="0" borderId="12" xfId="0" applyFont="1" applyBorder="1" applyAlignment="1">
      <alignment horizontal="justify"/>
    </xf>
    <xf numFmtId="0" fontId="0" fillId="0" borderId="13" xfId="0" applyFont="1" applyBorder="1" applyAlignment="1">
      <alignment horizontal="justify"/>
    </xf>
    <xf numFmtId="0" fontId="5" fillId="0" borderId="10" xfId="57" applyFont="1" applyFill="1" applyBorder="1" applyAlignment="1">
      <alignment horizontal="justify" vertical="center" wrapText="1"/>
      <protection/>
    </xf>
    <xf numFmtId="0" fontId="0" fillId="0" borderId="10" xfId="57" applyFont="1" applyFill="1" applyBorder="1" applyAlignment="1">
      <alignment horizontal="justify" vertical="center" wrapText="1"/>
      <protection/>
    </xf>
    <xf numFmtId="10" fontId="0" fillId="0" borderId="10" xfId="57" applyNumberFormat="1" applyFont="1" applyFill="1" applyBorder="1" applyAlignment="1">
      <alignment horizontal="justify" vertical="center" wrapText="1"/>
      <protection/>
    </xf>
    <xf numFmtId="10" fontId="0" fillId="0" borderId="10" xfId="57" applyNumberFormat="1" applyFont="1" applyFill="1" applyBorder="1" applyAlignment="1">
      <alignment horizontal="justify" vertical="center"/>
      <protection/>
    </xf>
    <xf numFmtId="0" fontId="0" fillId="0" borderId="0" xfId="57" applyFont="1" applyFill="1" applyBorder="1" applyAlignment="1">
      <alignment horizontal="justify" vertical="center" wrapText="1"/>
      <protection/>
    </xf>
    <xf numFmtId="196" fontId="0" fillId="0" borderId="0" xfId="57" applyNumberFormat="1" applyFont="1" applyFill="1" applyBorder="1" applyAlignment="1">
      <alignment horizontal="justify" vertical="center" wrapText="1"/>
      <protection/>
    </xf>
    <xf numFmtId="0" fontId="5" fillId="0" borderId="0" xfId="57" applyFont="1" applyFill="1" applyBorder="1" applyAlignment="1">
      <alignment horizontal="justify" vertical="center" wrapText="1"/>
      <protection/>
    </xf>
    <xf numFmtId="196" fontId="0" fillId="0" borderId="0" xfId="57" applyNumberFormat="1" applyFont="1" applyFill="1" applyBorder="1" applyAlignment="1">
      <alignment horizontal="justify" vertical="center"/>
      <protection/>
    </xf>
    <xf numFmtId="196" fontId="9" fillId="0" borderId="0" xfId="57" applyNumberFormat="1" applyFont="1" applyFill="1" applyBorder="1" applyAlignment="1">
      <alignment horizontal="justify" vertical="center"/>
      <protection/>
    </xf>
    <xf numFmtId="196" fontId="5" fillId="0" borderId="10" xfId="0" applyNumberFormat="1" applyFont="1" applyFill="1" applyBorder="1" applyAlignment="1">
      <alignment horizontal="center" vertical="center" wrapText="1"/>
    </xf>
    <xf numFmtId="196" fontId="0" fillId="0" borderId="10" xfId="57" applyNumberFormat="1" applyFont="1" applyFill="1" applyBorder="1" applyAlignment="1">
      <alignment vertical="center" shrinkToFit="1"/>
      <protection/>
    </xf>
    <xf numFmtId="196" fontId="0" fillId="0" borderId="10" xfId="57" applyNumberFormat="1" applyFont="1" applyFill="1" applyBorder="1" applyAlignment="1">
      <alignment vertical="center" wrapText="1"/>
      <protection/>
    </xf>
    <xf numFmtId="0" fontId="0" fillId="0" borderId="0" xfId="57" applyFont="1" applyFill="1" applyBorder="1" applyAlignment="1">
      <alignment vertical="center"/>
      <protection/>
    </xf>
    <xf numFmtId="196" fontId="0" fillId="0" borderId="10" xfId="57" applyNumberFormat="1" applyFont="1" applyFill="1" applyBorder="1" applyAlignment="1">
      <alignment horizontal="center" vertical="center"/>
      <protection/>
    </xf>
    <xf numFmtId="196" fontId="0" fillId="0" borderId="14" xfId="57" applyNumberFormat="1" applyFont="1" applyFill="1" applyBorder="1" applyAlignment="1">
      <alignment horizontal="center" vertical="center"/>
      <protection/>
    </xf>
    <xf numFmtId="0" fontId="0" fillId="0" borderId="0" xfId="57" applyFont="1" applyFill="1" applyBorder="1" applyAlignment="1">
      <alignment horizontal="left" vertical="center"/>
      <protection/>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57" applyFont="1" applyFill="1" applyBorder="1" applyAlignment="1">
      <alignment horizontal="center" vertical="center"/>
      <protection/>
    </xf>
    <xf numFmtId="0" fontId="0" fillId="0" borderId="0" xfId="57" applyFont="1" applyFill="1" applyBorder="1" applyAlignment="1">
      <alignment vertical="center" wrapText="1"/>
      <protection/>
    </xf>
    <xf numFmtId="196" fontId="0" fillId="0" borderId="0" xfId="57" applyNumberFormat="1" applyFont="1" applyFill="1" applyBorder="1" applyAlignment="1">
      <alignment vertical="center"/>
      <protection/>
    </xf>
    <xf numFmtId="196" fontId="0" fillId="0" borderId="10" xfId="0" applyNumberFormat="1" applyFont="1" applyFill="1" applyBorder="1" applyAlignment="1">
      <alignment vertical="center"/>
    </xf>
    <xf numFmtId="0" fontId="7" fillId="0" borderId="0" xfId="0" applyFont="1" applyFill="1" applyBorder="1" applyAlignment="1">
      <alignment horizontal="justify" vertical="center" wrapText="1"/>
    </xf>
    <xf numFmtId="0" fontId="0" fillId="0" borderId="0" xfId="0" applyFont="1" applyFill="1" applyBorder="1" applyAlignment="1">
      <alignment wrapText="1"/>
    </xf>
    <xf numFmtId="0" fontId="5" fillId="0" borderId="10" xfId="0" applyFont="1" applyFill="1" applyBorder="1" applyAlignment="1">
      <alignment vertical="center" wrapText="1"/>
    </xf>
    <xf numFmtId="196" fontId="9" fillId="0" borderId="10" xfId="0" applyNumberFormat="1" applyFont="1" applyFill="1" applyBorder="1" applyAlignment="1">
      <alignment horizontal="center" vertical="center"/>
    </xf>
    <xf numFmtId="196" fontId="9" fillId="0" borderId="10" xfId="57" applyNumberFormat="1" applyFont="1" applyFill="1" applyBorder="1" applyAlignment="1">
      <alignment horizontal="center" vertical="center" wrapText="1"/>
      <protection/>
    </xf>
    <xf numFmtId="196" fontId="5" fillId="0" borderId="10" xfId="0" applyNumberFormat="1" applyFont="1" applyFill="1" applyBorder="1" applyAlignment="1">
      <alignment horizontal="center" vertical="center"/>
    </xf>
    <xf numFmtId="196" fontId="9"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10" fontId="0" fillId="0" borderId="10" xfId="0" applyNumberFormat="1" applyFont="1" applyFill="1" applyBorder="1" applyAlignment="1">
      <alignment horizontal="justify" vertical="center"/>
    </xf>
    <xf numFmtId="196" fontId="0" fillId="0" borderId="10" xfId="0" applyNumberFormat="1" applyFont="1" applyFill="1" applyBorder="1" applyAlignment="1">
      <alignment horizontal="justify" vertical="center"/>
    </xf>
    <xf numFmtId="10" fontId="0" fillId="0" borderId="11" xfId="0" applyNumberFormat="1" applyFont="1" applyFill="1" applyBorder="1" applyAlignment="1">
      <alignment horizontal="justify" vertical="center" wrapText="1"/>
    </xf>
    <xf numFmtId="10" fontId="0" fillId="0" borderId="13" xfId="0" applyNumberFormat="1"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196" fontId="0" fillId="0" borderId="10" xfId="57" applyNumberFormat="1" applyFont="1" applyFill="1" applyBorder="1" applyAlignment="1">
      <alignment horizontal="justify" vertical="center" wrapText="1"/>
      <protection/>
    </xf>
    <xf numFmtId="0" fontId="0" fillId="0" borderId="11" xfId="0" applyFont="1" applyFill="1" applyBorder="1" applyAlignment="1">
      <alignment horizontal="justify" vertical="center" wrapText="1"/>
    </xf>
    <xf numFmtId="0" fontId="0" fillId="0" borderId="12" xfId="0" applyFont="1" applyBorder="1" applyAlignment="1">
      <alignment horizontal="justify"/>
    </xf>
    <xf numFmtId="0" fontId="0" fillId="0" borderId="13" xfId="0" applyFont="1" applyBorder="1" applyAlignment="1">
      <alignment horizontal="justify"/>
    </xf>
    <xf numFmtId="196" fontId="0" fillId="0" borderId="10" xfId="0" applyNumberFormat="1" applyFont="1" applyFill="1" applyBorder="1" applyAlignment="1">
      <alignment horizontal="justify" vertical="center" wrapText="1"/>
    </xf>
    <xf numFmtId="196" fontId="0" fillId="0" borderId="11" xfId="0" applyNumberFormat="1" applyFont="1" applyFill="1" applyBorder="1" applyAlignment="1">
      <alignment horizontal="justify" vertical="center" wrapText="1"/>
    </xf>
    <xf numFmtId="0" fontId="0" fillId="0" borderId="13" xfId="0" applyFont="1" applyBorder="1" applyAlignment="1">
      <alignment horizontal="justify" vertical="center" wrapText="1"/>
    </xf>
    <xf numFmtId="0" fontId="5" fillId="0" borderId="11"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8" fillId="0" borderId="12" xfId="0" applyFont="1" applyFill="1" applyBorder="1" applyAlignment="1">
      <alignment horizontal="justify" vertical="center" wrapText="1"/>
    </xf>
    <xf numFmtId="0" fontId="8" fillId="0" borderId="13" xfId="0" applyFont="1" applyFill="1" applyBorder="1" applyAlignment="1">
      <alignment horizontal="justify" vertical="center" wrapText="1"/>
    </xf>
    <xf numFmtId="196" fontId="0" fillId="0" borderId="11" xfId="0" applyNumberFormat="1" applyFont="1" applyFill="1" applyBorder="1" applyAlignment="1">
      <alignment horizontal="justify" vertical="center"/>
    </xf>
    <xf numFmtId="196" fontId="0" fillId="0" borderId="13" xfId="0" applyNumberFormat="1" applyFont="1" applyFill="1" applyBorder="1" applyAlignment="1">
      <alignment horizontal="justify" vertical="center"/>
    </xf>
    <xf numFmtId="0" fontId="8" fillId="0" borderId="10" xfId="0" applyFont="1" applyFill="1" applyBorder="1" applyAlignment="1">
      <alignment horizontal="justify" vertical="center" wrapText="1"/>
    </xf>
    <xf numFmtId="196" fontId="9" fillId="0" borderId="11" xfId="0" applyNumberFormat="1" applyFont="1" applyFill="1" applyBorder="1" applyAlignment="1">
      <alignment horizontal="justify" vertical="center" wrapText="1"/>
    </xf>
    <xf numFmtId="196" fontId="9" fillId="0" borderId="13" xfId="0" applyNumberFormat="1" applyFont="1" applyFill="1" applyBorder="1" applyAlignment="1">
      <alignment horizontal="justify" vertical="center" wrapText="1"/>
    </xf>
    <xf numFmtId="196" fontId="5" fillId="0" borderId="10" xfId="0" applyNumberFormat="1" applyFont="1" applyFill="1" applyBorder="1" applyAlignment="1">
      <alignment horizontal="justify" vertical="center" wrapText="1"/>
    </xf>
    <xf numFmtId="0" fontId="0" fillId="0" borderId="11" xfId="0" applyFont="1" applyFill="1" applyBorder="1" applyAlignment="1">
      <alignment horizontal="justify" vertical="center"/>
    </xf>
    <xf numFmtId="0" fontId="0" fillId="0" borderId="12" xfId="0" applyFont="1" applyFill="1" applyBorder="1" applyAlignment="1">
      <alignment horizontal="justify" vertical="center"/>
    </xf>
    <xf numFmtId="0" fontId="0" fillId="0" borderId="13" xfId="0" applyFont="1" applyFill="1" applyBorder="1" applyAlignment="1">
      <alignment horizontal="justify" vertical="center"/>
    </xf>
    <xf numFmtId="0" fontId="5" fillId="0" borderId="10" xfId="57" applyFont="1" applyFill="1" applyBorder="1" applyAlignment="1">
      <alignment horizontal="justify"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justify" vertical="center" wrapText="1"/>
      <protection/>
    </xf>
    <xf numFmtId="0" fontId="0" fillId="0" borderId="12" xfId="57" applyFont="1" applyFill="1" applyBorder="1" applyAlignment="1">
      <alignment horizontal="justify" vertical="center" wrapText="1"/>
      <protection/>
    </xf>
    <xf numFmtId="0" fontId="0" fillId="0" borderId="13" xfId="57" applyFont="1" applyFill="1" applyBorder="1" applyAlignment="1">
      <alignment horizontal="justify" vertical="center" wrapText="1"/>
      <protection/>
    </xf>
    <xf numFmtId="196" fontId="0" fillId="0" borderId="13" xfId="0" applyNumberFormat="1" applyFont="1" applyFill="1" applyBorder="1" applyAlignment="1">
      <alignment horizontal="justify" vertical="center" wrapText="1"/>
    </xf>
    <xf numFmtId="0" fontId="5" fillId="0" borderId="11" xfId="57" applyFont="1" applyFill="1" applyBorder="1" applyAlignment="1">
      <alignment horizontal="justify" vertical="center" wrapText="1"/>
      <protection/>
    </xf>
    <xf numFmtId="0" fontId="5" fillId="0" borderId="13" xfId="57" applyFont="1" applyFill="1" applyBorder="1" applyAlignment="1">
      <alignment horizontal="justify" vertical="center" wrapText="1"/>
      <protection/>
    </xf>
    <xf numFmtId="0" fontId="5" fillId="0" borderId="12" xfId="57" applyFont="1" applyFill="1" applyBorder="1" applyAlignment="1">
      <alignment horizontal="justify" vertical="center" wrapText="1"/>
      <protection/>
    </xf>
    <xf numFmtId="0" fontId="0" fillId="0" borderId="0" xfId="0" applyFont="1" applyFill="1" applyBorder="1" applyAlignment="1">
      <alignment horizontal="justify" vertical="center" wrapText="1"/>
    </xf>
    <xf numFmtId="196" fontId="0" fillId="0" borderId="0" xfId="57" applyNumberFormat="1" applyFont="1" applyFill="1" applyBorder="1" applyAlignment="1">
      <alignment horizontal="justify" vertical="center"/>
      <protection/>
    </xf>
    <xf numFmtId="0" fontId="5" fillId="0" borderId="10" xfId="57" applyFont="1" applyFill="1" applyBorder="1" applyAlignment="1">
      <alignment horizontal="left" vertical="center" wrapText="1"/>
      <protection/>
    </xf>
    <xf numFmtId="0" fontId="0" fillId="0" borderId="10" xfId="0" applyFont="1" applyFill="1" applyBorder="1" applyAlignment="1">
      <alignment vertical="center" wrapText="1"/>
    </xf>
    <xf numFmtId="0" fontId="5" fillId="0" borderId="10" xfId="57" applyFont="1" applyFill="1" applyBorder="1" applyAlignment="1">
      <alignment vertical="center" wrapText="1"/>
      <protection/>
    </xf>
    <xf numFmtId="0" fontId="0" fillId="0" borderId="10" xfId="57" applyFont="1" applyFill="1" applyBorder="1" applyAlignment="1">
      <alignment horizontal="right" vertical="center"/>
      <protection/>
    </xf>
    <xf numFmtId="0" fontId="0" fillId="0" borderId="10" xfId="0" applyFont="1" applyFill="1" applyBorder="1" applyAlignment="1">
      <alignment horizontal="left" wrapText="1"/>
    </xf>
    <xf numFmtId="0" fontId="0" fillId="0" borderId="10" xfId="0" applyFont="1" applyFill="1" applyBorder="1" applyAlignment="1">
      <alignment wrapText="1"/>
    </xf>
    <xf numFmtId="0" fontId="5" fillId="0" borderId="10" xfId="57" applyFont="1" applyFill="1" applyBorder="1" applyAlignment="1">
      <alignment horizontal="center" vertical="center"/>
      <protection/>
    </xf>
    <xf numFmtId="0" fontId="0" fillId="0" borderId="11" xfId="57" applyFont="1" applyFill="1" applyBorder="1" applyAlignment="1">
      <alignment vertical="center" wrapText="1"/>
      <protection/>
    </xf>
    <xf numFmtId="0" fontId="0" fillId="0" borderId="13" xfId="0" applyFont="1" applyFill="1" applyBorder="1" applyAlignment="1">
      <alignment vertical="center" wrapText="1"/>
    </xf>
    <xf numFmtId="0" fontId="0" fillId="0" borderId="10" xfId="57" applyFont="1" applyFill="1" applyBorder="1" applyAlignment="1">
      <alignment horizontal="left" vertical="center" wrapText="1"/>
      <protection/>
    </xf>
    <xf numFmtId="0" fontId="5" fillId="0" borderId="10" xfId="57" applyFont="1" applyFill="1" applyBorder="1" applyAlignment="1">
      <alignment horizontal="center" vertical="center" wrapText="1"/>
      <protection/>
    </xf>
    <xf numFmtId="196" fontId="5" fillId="0" borderId="10" xfId="0" applyNumberFormat="1" applyFont="1" applyFill="1" applyBorder="1" applyAlignment="1">
      <alignment horizontal="center" vertical="center" wrapText="1"/>
    </xf>
    <xf numFmtId="49" fontId="5" fillId="0" borderId="10" xfId="57" applyNumberFormat="1" applyFont="1" applyFill="1" applyBorder="1" applyAlignment="1">
      <alignment vertical="center" wrapText="1"/>
      <protection/>
    </xf>
    <xf numFmtId="0" fontId="5" fillId="0" borderId="15" xfId="57" applyFont="1" applyFill="1" applyBorder="1" applyAlignment="1">
      <alignment horizontal="center" vertical="center" wrapText="1"/>
      <protection/>
    </xf>
    <xf numFmtId="0" fontId="5" fillId="0" borderId="16" xfId="57" applyFont="1" applyFill="1" applyBorder="1" applyAlignment="1">
      <alignment horizontal="center" vertical="center" wrapText="1"/>
      <protection/>
    </xf>
    <xf numFmtId="0" fontId="5" fillId="0" borderId="15" xfId="57" applyFont="1" applyFill="1" applyBorder="1" applyAlignment="1">
      <alignment horizontal="center" vertical="center"/>
      <protection/>
    </xf>
    <xf numFmtId="0" fontId="5" fillId="0" borderId="16" xfId="57" applyFont="1" applyFill="1" applyBorder="1" applyAlignment="1">
      <alignment horizontal="center" vertical="center"/>
      <protection/>
    </xf>
    <xf numFmtId="0" fontId="6" fillId="0" borderId="15" xfId="57" applyFont="1" applyFill="1" applyBorder="1" applyAlignment="1">
      <alignment horizontal="center" vertical="center" wrapText="1"/>
      <protection/>
    </xf>
    <xf numFmtId="0" fontId="6" fillId="0" borderId="16" xfId="57" applyFont="1" applyFill="1" applyBorder="1" applyAlignment="1">
      <alignment horizontal="center" vertical="center" wrapText="1"/>
      <protection/>
    </xf>
    <xf numFmtId="0" fontId="5" fillId="0" borderId="10" xfId="57" applyFont="1" applyFill="1" applyBorder="1" applyAlignment="1">
      <alignment vertical="center"/>
      <protection/>
    </xf>
    <xf numFmtId="0" fontId="0" fillId="0" borderId="10" xfId="57" applyFont="1" applyFill="1" applyBorder="1" applyAlignment="1">
      <alignment horizontal="right" vertical="center" wrapText="1"/>
      <protection/>
    </xf>
    <xf numFmtId="196" fontId="0" fillId="0" borderId="10" xfId="57" applyNumberFormat="1" applyFont="1" applyFill="1" applyBorder="1" applyAlignment="1">
      <alignment vertical="center"/>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5" fillId="0" borderId="11" xfId="57" applyFont="1" applyFill="1" applyBorder="1" applyAlignment="1">
      <alignment vertical="center" wrapText="1"/>
      <protection/>
    </xf>
    <xf numFmtId="0" fontId="5" fillId="0" borderId="12" xfId="57" applyFont="1" applyFill="1" applyBorder="1" applyAlignment="1">
      <alignment vertical="center" wrapText="1"/>
      <protection/>
    </xf>
    <xf numFmtId="0" fontId="5" fillId="0" borderId="13" xfId="57" applyFont="1" applyFill="1" applyBorder="1" applyAlignment="1">
      <alignment vertical="center" wrapText="1"/>
      <protection/>
    </xf>
    <xf numFmtId="0" fontId="0" fillId="0" borderId="16" xfId="0" applyFont="1" applyFill="1" applyBorder="1" applyAlignment="1">
      <alignment horizontal="center" vertical="center" wrapText="1"/>
    </xf>
    <xf numFmtId="0" fontId="5" fillId="0" borderId="15" xfId="57" applyFont="1" applyFill="1" applyBorder="1" applyAlignment="1">
      <alignment vertical="center"/>
      <protection/>
    </xf>
    <xf numFmtId="0" fontId="5" fillId="0" borderId="17" xfId="57" applyFont="1" applyFill="1" applyBorder="1" applyAlignment="1">
      <alignment vertical="center"/>
      <protection/>
    </xf>
    <xf numFmtId="0" fontId="5" fillId="0" borderId="16" xfId="57" applyFont="1" applyFill="1" applyBorder="1" applyAlignment="1">
      <alignment vertical="center"/>
      <protection/>
    </xf>
    <xf numFmtId="0" fontId="7" fillId="0" borderId="10" xfId="0" applyNumberFormat="1" applyFont="1" applyFill="1" applyBorder="1" applyAlignment="1">
      <alignment horizontal="justify"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ESAM RTV TARIFE YONETMELIK 21 06 0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M175"/>
  <sheetViews>
    <sheetView tabSelected="1" zoomScale="85" zoomScaleNormal="85" zoomScalePageLayoutView="0" workbookViewId="0" topLeftCell="A1">
      <selection activeCell="A1" sqref="A1:F1"/>
    </sheetView>
  </sheetViews>
  <sheetFormatPr defaultColWidth="9.00390625" defaultRowHeight="21.75" customHeight="1"/>
  <cols>
    <col min="1" max="1" width="36.50390625" style="25" customWidth="1"/>
    <col min="2" max="3" width="15.625" style="62" customWidth="1"/>
    <col min="4" max="4" width="15.00390625" style="62" customWidth="1"/>
    <col min="5" max="5" width="15.625" style="62" customWidth="1"/>
    <col min="6" max="6" width="15.625" style="63" customWidth="1"/>
    <col min="7" max="16384" width="9.00390625" style="25" customWidth="1"/>
  </cols>
  <sheetData>
    <row r="1" spans="1:6" ht="39.75" customHeight="1">
      <c r="A1" s="84" t="s">
        <v>259</v>
      </c>
      <c r="B1" s="84"/>
      <c r="C1" s="84"/>
      <c r="D1" s="84"/>
      <c r="E1" s="84"/>
      <c r="F1" s="84"/>
    </row>
    <row r="2" spans="1:6" s="22" customFormat="1" ht="32.25" customHeight="1">
      <c r="A2" s="106" t="s">
        <v>260</v>
      </c>
      <c r="B2" s="106"/>
      <c r="C2" s="106"/>
      <c r="D2" s="106"/>
      <c r="E2" s="106"/>
      <c r="F2" s="106"/>
    </row>
    <row r="3" spans="1:7" s="23" customFormat="1" ht="58.5" customHeight="1">
      <c r="A3" s="29" t="s">
        <v>140</v>
      </c>
      <c r="B3" s="64" t="s">
        <v>119</v>
      </c>
      <c r="C3" s="64" t="s">
        <v>120</v>
      </c>
      <c r="D3" s="64" t="s">
        <v>121</v>
      </c>
      <c r="E3" s="64" t="s">
        <v>122</v>
      </c>
      <c r="F3" s="81" t="s">
        <v>123</v>
      </c>
      <c r="G3" s="35"/>
    </row>
    <row r="4" spans="1:6" s="23" customFormat="1" ht="23.25" customHeight="1">
      <c r="A4" s="24" t="s">
        <v>46</v>
      </c>
      <c r="B4" s="24">
        <v>45</v>
      </c>
      <c r="C4" s="24">
        <v>43</v>
      </c>
      <c r="D4" s="24">
        <v>37.5</v>
      </c>
      <c r="E4" s="24">
        <v>21</v>
      </c>
      <c r="F4" s="43">
        <f aca="true" t="shared" si="0" ref="F4:F9">SUM(B4:E4)</f>
        <v>146.5</v>
      </c>
    </row>
    <row r="5" spans="1:7" ht="21" customHeight="1">
      <c r="A5" s="24" t="s">
        <v>219</v>
      </c>
      <c r="B5" s="24">
        <v>35</v>
      </c>
      <c r="C5" s="24">
        <v>32.5</v>
      </c>
      <c r="D5" s="24">
        <v>29.5</v>
      </c>
      <c r="E5" s="24">
        <v>15.5</v>
      </c>
      <c r="F5" s="43">
        <f t="shared" si="0"/>
        <v>112.5</v>
      </c>
      <c r="G5" s="23"/>
    </row>
    <row r="6" spans="1:7" ht="21" customHeight="1">
      <c r="A6" s="24" t="s">
        <v>41</v>
      </c>
      <c r="B6" s="24">
        <v>25</v>
      </c>
      <c r="C6" s="24">
        <v>22.5</v>
      </c>
      <c r="D6" s="24">
        <v>20.5</v>
      </c>
      <c r="E6" s="24">
        <v>11</v>
      </c>
      <c r="F6" s="42">
        <f t="shared" si="0"/>
        <v>79</v>
      </c>
      <c r="G6" s="23"/>
    </row>
    <row r="7" spans="1:7" ht="21" customHeight="1">
      <c r="A7" s="37" t="s">
        <v>39</v>
      </c>
      <c r="B7" s="24">
        <v>17</v>
      </c>
      <c r="C7" s="24">
        <v>16.5</v>
      </c>
      <c r="D7" s="38">
        <v>15</v>
      </c>
      <c r="E7" s="38">
        <v>8</v>
      </c>
      <c r="F7" s="42">
        <f t="shared" si="0"/>
        <v>56.5</v>
      </c>
      <c r="G7" s="23"/>
    </row>
    <row r="8" spans="1:7" ht="21" customHeight="1">
      <c r="A8" s="37" t="s">
        <v>40</v>
      </c>
      <c r="B8" s="24">
        <v>12</v>
      </c>
      <c r="C8" s="24">
        <v>11.5</v>
      </c>
      <c r="D8" s="38">
        <v>10</v>
      </c>
      <c r="E8" s="38">
        <v>5.5</v>
      </c>
      <c r="F8" s="42">
        <f t="shared" si="0"/>
        <v>39</v>
      </c>
      <c r="G8" s="23"/>
    </row>
    <row r="9" spans="1:7" ht="21" customHeight="1">
      <c r="A9" s="37" t="s">
        <v>42</v>
      </c>
      <c r="B9" s="24">
        <v>8</v>
      </c>
      <c r="C9" s="24">
        <v>8</v>
      </c>
      <c r="D9" s="38">
        <v>7</v>
      </c>
      <c r="E9" s="38">
        <v>4</v>
      </c>
      <c r="F9" s="42">
        <f t="shared" si="0"/>
        <v>27</v>
      </c>
      <c r="G9" s="23"/>
    </row>
    <row r="10" spans="1:7" s="26" customFormat="1" ht="29.25" customHeight="1">
      <c r="A10" s="89" t="s">
        <v>167</v>
      </c>
      <c r="B10" s="90"/>
      <c r="C10" s="90"/>
      <c r="D10" s="90"/>
      <c r="E10" s="90"/>
      <c r="F10" s="90"/>
      <c r="G10" s="23"/>
    </row>
    <row r="11" spans="1:7" s="26" customFormat="1" ht="29.25" customHeight="1">
      <c r="A11" s="89" t="s">
        <v>168</v>
      </c>
      <c r="B11" s="90"/>
      <c r="C11" s="90"/>
      <c r="D11" s="90"/>
      <c r="E11" s="90"/>
      <c r="F11" s="90"/>
      <c r="G11" s="23"/>
    </row>
    <row r="12" spans="1:7" s="26" customFormat="1" ht="21.75" customHeight="1">
      <c r="A12" s="89" t="s">
        <v>202</v>
      </c>
      <c r="B12" s="90"/>
      <c r="C12" s="90"/>
      <c r="D12" s="90"/>
      <c r="E12" s="90"/>
      <c r="F12" s="90"/>
      <c r="G12" s="23"/>
    </row>
    <row r="13" spans="1:7" s="26" customFormat="1" ht="23.25" customHeight="1">
      <c r="A13" s="89" t="s">
        <v>186</v>
      </c>
      <c r="B13" s="90"/>
      <c r="C13" s="90"/>
      <c r="D13" s="90"/>
      <c r="E13" s="90"/>
      <c r="F13" s="90"/>
      <c r="G13" s="23"/>
    </row>
    <row r="14" spans="1:7" s="26" customFormat="1" ht="29.25" customHeight="1">
      <c r="A14" s="89" t="s">
        <v>220</v>
      </c>
      <c r="B14" s="90"/>
      <c r="C14" s="90"/>
      <c r="D14" s="90"/>
      <c r="E14" s="90"/>
      <c r="F14" s="90"/>
      <c r="G14" s="23"/>
    </row>
    <row r="15" spans="1:7" ht="51" customHeight="1">
      <c r="A15" s="39" t="s">
        <v>196</v>
      </c>
      <c r="B15" s="64" t="s">
        <v>119</v>
      </c>
      <c r="C15" s="64" t="s">
        <v>120</v>
      </c>
      <c r="D15" s="64" t="s">
        <v>121</v>
      </c>
      <c r="E15" s="64" t="s">
        <v>122</v>
      </c>
      <c r="F15" s="80" t="s">
        <v>123</v>
      </c>
      <c r="G15" s="23"/>
    </row>
    <row r="16" spans="1:7" ht="21" customHeight="1">
      <c r="A16" s="40" t="s">
        <v>46</v>
      </c>
      <c r="B16" s="24">
        <v>72</v>
      </c>
      <c r="C16" s="24">
        <v>71.5</v>
      </c>
      <c r="D16" s="38">
        <v>62</v>
      </c>
      <c r="E16" s="38">
        <v>32.5</v>
      </c>
      <c r="F16" s="42">
        <f aca="true" t="shared" si="1" ref="F16:F21">SUM(B16:E16)</f>
        <v>238</v>
      </c>
      <c r="G16" s="23"/>
    </row>
    <row r="17" spans="1:7" ht="21" customHeight="1">
      <c r="A17" s="37" t="s">
        <v>219</v>
      </c>
      <c r="B17" s="24">
        <v>55</v>
      </c>
      <c r="C17" s="24">
        <v>55</v>
      </c>
      <c r="D17" s="38">
        <v>42</v>
      </c>
      <c r="E17" s="38">
        <v>29</v>
      </c>
      <c r="F17" s="42">
        <f t="shared" si="1"/>
        <v>181</v>
      </c>
      <c r="G17" s="23"/>
    </row>
    <row r="18" spans="1:7" ht="21" customHeight="1">
      <c r="A18" s="37" t="s">
        <v>221</v>
      </c>
      <c r="B18" s="24">
        <f>B17-(B17*0.3)</f>
        <v>38.5</v>
      </c>
      <c r="C18" s="24">
        <v>38.5</v>
      </c>
      <c r="D18" s="24">
        <v>29.5</v>
      </c>
      <c r="E18" s="24">
        <v>20.5</v>
      </c>
      <c r="F18" s="42">
        <f t="shared" si="1"/>
        <v>127</v>
      </c>
      <c r="G18" s="23"/>
    </row>
    <row r="19" spans="1:7" ht="21" customHeight="1">
      <c r="A19" s="37" t="s">
        <v>39</v>
      </c>
      <c r="B19" s="24">
        <v>27</v>
      </c>
      <c r="C19" s="24">
        <v>27</v>
      </c>
      <c r="D19" s="24">
        <v>21</v>
      </c>
      <c r="E19" s="24">
        <v>15</v>
      </c>
      <c r="F19" s="42">
        <f t="shared" si="1"/>
        <v>90</v>
      </c>
      <c r="G19" s="23"/>
    </row>
    <row r="20" spans="1:7" ht="21" customHeight="1">
      <c r="A20" s="37" t="s">
        <v>40</v>
      </c>
      <c r="B20" s="24">
        <v>19</v>
      </c>
      <c r="C20" s="24">
        <v>19</v>
      </c>
      <c r="D20" s="24">
        <v>15</v>
      </c>
      <c r="E20" s="24">
        <f>E19-(E19*0.3)</f>
        <v>10.5</v>
      </c>
      <c r="F20" s="42">
        <f t="shared" si="1"/>
        <v>63.5</v>
      </c>
      <c r="G20" s="23"/>
    </row>
    <row r="21" spans="1:7" ht="21" customHeight="1">
      <c r="A21" s="37" t="s">
        <v>0</v>
      </c>
      <c r="B21" s="24">
        <v>14</v>
      </c>
      <c r="C21" s="24">
        <v>13.5</v>
      </c>
      <c r="D21" s="24">
        <f>D20-(D20*0.3)</f>
        <v>10.5</v>
      </c>
      <c r="E21" s="24">
        <v>7.5</v>
      </c>
      <c r="F21" s="34">
        <f t="shared" si="1"/>
        <v>45.5</v>
      </c>
      <c r="G21" s="23"/>
    </row>
    <row r="22" spans="1:7" ht="30" customHeight="1">
      <c r="A22" s="89" t="s">
        <v>169</v>
      </c>
      <c r="B22" s="90"/>
      <c r="C22" s="90"/>
      <c r="D22" s="90"/>
      <c r="E22" s="90"/>
      <c r="F22" s="90"/>
      <c r="G22" s="23"/>
    </row>
    <row r="23" spans="1:7" ht="30" customHeight="1">
      <c r="A23" s="89" t="s">
        <v>170</v>
      </c>
      <c r="B23" s="90"/>
      <c r="C23" s="90"/>
      <c r="D23" s="90"/>
      <c r="E23" s="90"/>
      <c r="F23" s="90"/>
      <c r="G23" s="23"/>
    </row>
    <row r="24" spans="1:7" ht="30" customHeight="1">
      <c r="A24" s="89" t="s">
        <v>171</v>
      </c>
      <c r="B24" s="90"/>
      <c r="C24" s="90"/>
      <c r="D24" s="90"/>
      <c r="E24" s="90"/>
      <c r="F24" s="90"/>
      <c r="G24" s="23"/>
    </row>
    <row r="25" spans="1:7" ht="30" customHeight="1">
      <c r="A25" s="89" t="s">
        <v>172</v>
      </c>
      <c r="B25" s="90"/>
      <c r="C25" s="90"/>
      <c r="D25" s="90"/>
      <c r="E25" s="90"/>
      <c r="F25" s="90"/>
      <c r="G25" s="23"/>
    </row>
    <row r="26" spans="1:221" s="26" customFormat="1" ht="33" customHeight="1">
      <c r="A26" s="106" t="s">
        <v>261</v>
      </c>
      <c r="B26" s="106"/>
      <c r="C26" s="106"/>
      <c r="D26" s="106"/>
      <c r="E26" s="106"/>
      <c r="F26" s="106"/>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row>
    <row r="27" spans="1:221" s="26" customFormat="1" ht="21" customHeight="1">
      <c r="A27" s="42" t="s">
        <v>114</v>
      </c>
      <c r="B27" s="82" t="s">
        <v>119</v>
      </c>
      <c r="C27" s="82" t="s">
        <v>120</v>
      </c>
      <c r="D27" s="82" t="s">
        <v>121</v>
      </c>
      <c r="E27" s="82" t="s">
        <v>122</v>
      </c>
      <c r="F27" s="80" t="s">
        <v>123</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row>
    <row r="28" spans="1:221" s="26" customFormat="1" ht="21" customHeight="1">
      <c r="A28" s="24" t="s">
        <v>124</v>
      </c>
      <c r="B28" s="38">
        <v>349.6</v>
      </c>
      <c r="C28" s="38">
        <v>280.6</v>
      </c>
      <c r="D28" s="38">
        <v>409.4</v>
      </c>
      <c r="E28" s="38">
        <v>220.8</v>
      </c>
      <c r="F28" s="42">
        <f aca="true" t="shared" si="2" ref="F28:F33">SUM(B28:E28)</f>
        <v>1260.3999999999999</v>
      </c>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row>
    <row r="29" spans="1:221" ht="21" customHeight="1">
      <c r="A29" s="24" t="s">
        <v>83</v>
      </c>
      <c r="B29" s="38">
        <v>499.1</v>
      </c>
      <c r="C29" s="38">
        <v>400.78</v>
      </c>
      <c r="D29" s="38">
        <v>584.78</v>
      </c>
      <c r="E29" s="38">
        <v>315.1</v>
      </c>
      <c r="F29" s="42">
        <f t="shared" si="2"/>
        <v>1799.7599999999998</v>
      </c>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row>
    <row r="30" spans="1:221" ht="21" customHeight="1">
      <c r="A30" s="24" t="s">
        <v>142</v>
      </c>
      <c r="B30" s="38">
        <v>499.1</v>
      </c>
      <c r="C30" s="38">
        <v>400.78</v>
      </c>
      <c r="D30" s="38">
        <v>389.85</v>
      </c>
      <c r="E30" s="38">
        <v>209.88</v>
      </c>
      <c r="F30" s="42">
        <f t="shared" si="2"/>
        <v>1499.6100000000001</v>
      </c>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row>
    <row r="31" spans="1:7" s="26" customFormat="1" ht="21" customHeight="1">
      <c r="A31" s="24" t="s">
        <v>141</v>
      </c>
      <c r="B31" s="38">
        <v>713</v>
      </c>
      <c r="C31" s="38">
        <v>572.13</v>
      </c>
      <c r="D31" s="38">
        <v>556.89</v>
      </c>
      <c r="E31" s="38">
        <v>299.86</v>
      </c>
      <c r="F31" s="42">
        <f t="shared" si="2"/>
        <v>2141.88</v>
      </c>
      <c r="G31" s="22"/>
    </row>
    <row r="32" spans="1:6" s="22" customFormat="1" ht="21" customHeight="1">
      <c r="A32" s="24" t="s">
        <v>155</v>
      </c>
      <c r="B32" s="38">
        <v>2.88</v>
      </c>
      <c r="C32" s="38">
        <v>2.88</v>
      </c>
      <c r="D32" s="38">
        <v>3.74</v>
      </c>
      <c r="E32" s="38">
        <v>2.01</v>
      </c>
      <c r="F32" s="42">
        <f t="shared" si="2"/>
        <v>11.51</v>
      </c>
    </row>
    <row r="33" spans="1:6" s="22" customFormat="1" ht="21" customHeight="1">
      <c r="A33" s="24" t="s">
        <v>177</v>
      </c>
      <c r="B33" s="38">
        <v>4.31</v>
      </c>
      <c r="C33" s="38">
        <v>4.31</v>
      </c>
      <c r="D33" s="38">
        <v>3.74</v>
      </c>
      <c r="E33" s="38">
        <v>2.01</v>
      </c>
      <c r="F33" s="42">
        <f t="shared" si="2"/>
        <v>14.37</v>
      </c>
    </row>
    <row r="34" spans="1:7" ht="21" customHeight="1">
      <c r="A34" s="43" t="s">
        <v>115</v>
      </c>
      <c r="B34" s="82" t="s">
        <v>119</v>
      </c>
      <c r="C34" s="82" t="s">
        <v>120</v>
      </c>
      <c r="D34" s="82" t="s">
        <v>121</v>
      </c>
      <c r="E34" s="82" t="s">
        <v>122</v>
      </c>
      <c r="F34" s="80" t="s">
        <v>123</v>
      </c>
      <c r="G34" s="22"/>
    </row>
    <row r="35" spans="1:221" ht="21" customHeight="1">
      <c r="A35" s="24" t="s">
        <v>124</v>
      </c>
      <c r="B35" s="38">
        <v>262.2</v>
      </c>
      <c r="C35" s="38">
        <v>210.45</v>
      </c>
      <c r="D35" s="38">
        <v>307.05</v>
      </c>
      <c r="E35" s="38">
        <v>165.6</v>
      </c>
      <c r="F35" s="42">
        <f aca="true" t="shared" si="3" ref="F35:F40">SUM(B35:E35)</f>
        <v>945.3000000000001</v>
      </c>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row>
    <row r="36" spans="1:7" ht="21" customHeight="1">
      <c r="A36" s="24" t="s">
        <v>83</v>
      </c>
      <c r="B36" s="38">
        <v>430</v>
      </c>
      <c r="C36" s="38">
        <v>300.73</v>
      </c>
      <c r="D36" s="38">
        <v>438.73</v>
      </c>
      <c r="E36" s="38">
        <v>271.78</v>
      </c>
      <c r="F36" s="42">
        <f t="shared" si="3"/>
        <v>1441.24</v>
      </c>
      <c r="G36" s="22"/>
    </row>
    <row r="37" spans="1:221" ht="21" customHeight="1">
      <c r="A37" s="24" t="s">
        <v>142</v>
      </c>
      <c r="B37" s="38">
        <v>349.6</v>
      </c>
      <c r="C37" s="38">
        <v>280.6</v>
      </c>
      <c r="D37" s="38">
        <v>273.13</v>
      </c>
      <c r="E37" s="38">
        <v>147.2</v>
      </c>
      <c r="F37" s="42">
        <f t="shared" si="3"/>
        <v>1050.53</v>
      </c>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row>
    <row r="38" spans="1:7" s="26" customFormat="1" ht="21" customHeight="1">
      <c r="A38" s="24" t="s">
        <v>141</v>
      </c>
      <c r="B38" s="38">
        <v>573.97</v>
      </c>
      <c r="C38" s="38">
        <v>460.9</v>
      </c>
      <c r="D38" s="38">
        <v>389.85</v>
      </c>
      <c r="E38" s="38">
        <v>210.45</v>
      </c>
      <c r="F38" s="42">
        <f t="shared" si="3"/>
        <v>1635.1699999999998</v>
      </c>
      <c r="G38" s="22"/>
    </row>
    <row r="39" spans="1:7" ht="21" customHeight="1">
      <c r="A39" s="24" t="s">
        <v>159</v>
      </c>
      <c r="B39" s="38">
        <v>2.19</v>
      </c>
      <c r="C39" s="38">
        <v>2.19</v>
      </c>
      <c r="D39" s="38">
        <v>2.88</v>
      </c>
      <c r="E39" s="38">
        <v>1.73</v>
      </c>
      <c r="F39" s="34">
        <f t="shared" si="3"/>
        <v>8.99</v>
      </c>
      <c r="G39" s="22"/>
    </row>
    <row r="40" spans="1:7" ht="21" customHeight="1">
      <c r="A40" s="24" t="s">
        <v>158</v>
      </c>
      <c r="B40" s="38">
        <v>3.45</v>
      </c>
      <c r="C40" s="38">
        <v>3.45</v>
      </c>
      <c r="D40" s="38">
        <v>2.88</v>
      </c>
      <c r="E40" s="38">
        <v>1.73</v>
      </c>
      <c r="F40" s="42">
        <f t="shared" si="3"/>
        <v>11.510000000000002</v>
      </c>
      <c r="G40" s="22"/>
    </row>
    <row r="41" spans="1:7" ht="28.5" customHeight="1">
      <c r="A41" s="29" t="s">
        <v>222</v>
      </c>
      <c r="B41" s="64" t="s">
        <v>119</v>
      </c>
      <c r="C41" s="64" t="s">
        <v>120</v>
      </c>
      <c r="D41" s="64" t="s">
        <v>121</v>
      </c>
      <c r="E41" s="64" t="s">
        <v>122</v>
      </c>
      <c r="F41" s="83" t="s">
        <v>123</v>
      </c>
      <c r="G41" s="22"/>
    </row>
    <row r="42" spans="1:7" ht="21" customHeight="1">
      <c r="A42" s="37" t="s">
        <v>125</v>
      </c>
      <c r="B42" s="44">
        <v>704.38</v>
      </c>
      <c r="C42" s="44">
        <v>704.38</v>
      </c>
      <c r="D42" s="44">
        <v>915.69</v>
      </c>
      <c r="E42" s="44">
        <v>493.06</v>
      </c>
      <c r="F42" s="34">
        <f aca="true" t="shared" si="4" ref="F42:F47">SUM(B42:E42)</f>
        <v>2817.5099999999998</v>
      </c>
      <c r="G42" s="22"/>
    </row>
    <row r="43" spans="1:7" ht="21" customHeight="1">
      <c r="A43" s="37" t="s">
        <v>84</v>
      </c>
      <c r="B43" s="44">
        <v>1006.25</v>
      </c>
      <c r="C43" s="44">
        <v>1006.25</v>
      </c>
      <c r="D43" s="44">
        <v>1308.13</v>
      </c>
      <c r="E43" s="44">
        <v>704.38</v>
      </c>
      <c r="F43" s="34">
        <f t="shared" si="4"/>
        <v>4025.01</v>
      </c>
      <c r="G43" s="22"/>
    </row>
    <row r="44" spans="1:221" ht="21" customHeight="1">
      <c r="A44" s="24" t="s">
        <v>142</v>
      </c>
      <c r="B44" s="38">
        <v>1006.25</v>
      </c>
      <c r="C44" s="38">
        <v>1006.25</v>
      </c>
      <c r="D44" s="38">
        <v>915.69</v>
      </c>
      <c r="E44" s="38">
        <v>493.06</v>
      </c>
      <c r="F44" s="42">
        <f t="shared" si="4"/>
        <v>3421.25</v>
      </c>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row>
    <row r="45" spans="1:221" ht="21" customHeight="1">
      <c r="A45" s="24" t="s">
        <v>141</v>
      </c>
      <c r="B45" s="38">
        <v>1437.5</v>
      </c>
      <c r="C45" s="38">
        <v>1437.5</v>
      </c>
      <c r="D45" s="38">
        <v>915.69</v>
      </c>
      <c r="E45" s="38">
        <v>493.06</v>
      </c>
      <c r="F45" s="42">
        <f t="shared" si="4"/>
        <v>4283.75</v>
      </c>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row>
    <row r="46" spans="1:7" ht="21" customHeight="1">
      <c r="A46" s="37" t="s">
        <v>176</v>
      </c>
      <c r="B46" s="44">
        <v>6.9</v>
      </c>
      <c r="C46" s="44">
        <v>6.9</v>
      </c>
      <c r="D46" s="38">
        <v>8.63</v>
      </c>
      <c r="E46" s="38">
        <v>5.75</v>
      </c>
      <c r="F46" s="34">
        <f t="shared" si="4"/>
        <v>28.18</v>
      </c>
      <c r="G46" s="22"/>
    </row>
    <row r="47" spans="1:7" ht="21" customHeight="1">
      <c r="A47" s="24" t="s">
        <v>156</v>
      </c>
      <c r="B47" s="44">
        <v>10.35</v>
      </c>
      <c r="C47" s="44">
        <v>10.35</v>
      </c>
      <c r="D47" s="38">
        <v>8.63</v>
      </c>
      <c r="E47" s="38">
        <v>5.75</v>
      </c>
      <c r="F47" s="34">
        <f t="shared" si="4"/>
        <v>35.08</v>
      </c>
      <c r="G47" s="22"/>
    </row>
    <row r="48" spans="1:7" ht="32.25" customHeight="1">
      <c r="A48" s="45" t="s">
        <v>203</v>
      </c>
      <c r="B48" s="64" t="s">
        <v>119</v>
      </c>
      <c r="C48" s="64" t="s">
        <v>120</v>
      </c>
      <c r="D48" s="64" t="s">
        <v>121</v>
      </c>
      <c r="E48" s="64" t="s">
        <v>122</v>
      </c>
      <c r="F48" s="83" t="s">
        <v>123</v>
      </c>
      <c r="G48" s="22"/>
    </row>
    <row r="49" spans="1:7" ht="21" customHeight="1">
      <c r="A49" s="37" t="s">
        <v>84</v>
      </c>
      <c r="B49" s="44">
        <v>1293.75</v>
      </c>
      <c r="C49" s="44">
        <v>1293.75</v>
      </c>
      <c r="D49" s="44">
        <v>1681.88</v>
      </c>
      <c r="E49" s="44">
        <v>905.63</v>
      </c>
      <c r="F49" s="34">
        <f>SUM(B49:E49)</f>
        <v>5175.01</v>
      </c>
      <c r="G49" s="22"/>
    </row>
    <row r="50" spans="1:7" ht="21" customHeight="1">
      <c r="A50" s="24" t="s">
        <v>141</v>
      </c>
      <c r="B50" s="38">
        <v>1437.5</v>
      </c>
      <c r="C50" s="38">
        <v>1437.5</v>
      </c>
      <c r="D50" s="38">
        <v>2065.69</v>
      </c>
      <c r="E50" s="38">
        <v>1643.06</v>
      </c>
      <c r="F50" s="34">
        <f>SUM(B50:E50)</f>
        <v>6583.75</v>
      </c>
      <c r="G50" s="22"/>
    </row>
    <row r="51" spans="1:7" ht="21" customHeight="1">
      <c r="A51" s="37" t="s">
        <v>176</v>
      </c>
      <c r="B51" s="44">
        <v>6.9</v>
      </c>
      <c r="C51" s="44">
        <v>6.9</v>
      </c>
      <c r="D51" s="38">
        <v>8.63</v>
      </c>
      <c r="E51" s="38">
        <v>5.75</v>
      </c>
      <c r="F51" s="34">
        <f>SUM(B51:E51)</f>
        <v>28.18</v>
      </c>
      <c r="G51" s="22"/>
    </row>
    <row r="52" spans="1:6" s="22" customFormat="1" ht="25.5" customHeight="1">
      <c r="A52" s="24" t="s">
        <v>156</v>
      </c>
      <c r="B52" s="44">
        <v>10.35</v>
      </c>
      <c r="C52" s="44">
        <v>10.35</v>
      </c>
      <c r="D52" s="38">
        <v>8.63</v>
      </c>
      <c r="E52" s="38">
        <v>5.75</v>
      </c>
      <c r="F52" s="34">
        <f>SUM(B52:E52)</f>
        <v>35.08</v>
      </c>
    </row>
    <row r="53" spans="1:6" s="22" customFormat="1" ht="21" customHeight="1">
      <c r="A53" s="29" t="s">
        <v>181</v>
      </c>
      <c r="B53" s="64" t="s">
        <v>119</v>
      </c>
      <c r="C53" s="64" t="s">
        <v>120</v>
      </c>
      <c r="D53" s="64" t="s">
        <v>121</v>
      </c>
      <c r="E53" s="64" t="s">
        <v>122</v>
      </c>
      <c r="F53" s="83" t="s">
        <v>123</v>
      </c>
    </row>
    <row r="54" spans="1:6" s="22" customFormat="1" ht="21" customHeight="1">
      <c r="A54" s="37" t="s">
        <v>84</v>
      </c>
      <c r="B54" s="44">
        <v>2314.38</v>
      </c>
      <c r="C54" s="44">
        <v>2314.38</v>
      </c>
      <c r="D54" s="44">
        <v>3008.7</v>
      </c>
      <c r="E54" s="44">
        <v>1620.07</v>
      </c>
      <c r="F54" s="34">
        <f>SUM(B54:E54)</f>
        <v>9257.53</v>
      </c>
    </row>
    <row r="55" spans="1:7" ht="24.75" customHeight="1">
      <c r="A55" s="24" t="s">
        <v>141</v>
      </c>
      <c r="B55" s="38">
        <v>3162.5</v>
      </c>
      <c r="C55" s="38">
        <v>3162.5</v>
      </c>
      <c r="D55" s="38">
        <v>3460</v>
      </c>
      <c r="E55" s="38">
        <v>1863.08</v>
      </c>
      <c r="F55" s="42">
        <f>SUM(B55:E55)</f>
        <v>11648.08</v>
      </c>
      <c r="G55" s="22"/>
    </row>
    <row r="56" spans="1:221" ht="21" customHeight="1">
      <c r="A56" s="37" t="s">
        <v>157</v>
      </c>
      <c r="B56" s="44">
        <v>10.93</v>
      </c>
      <c r="C56" s="44">
        <v>10.93</v>
      </c>
      <c r="D56" s="44">
        <v>13.23</v>
      </c>
      <c r="E56" s="44">
        <v>9.92</v>
      </c>
      <c r="F56" s="34">
        <f>SUM(B56:E56)</f>
        <v>45.010000000000005</v>
      </c>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row>
    <row r="57" spans="1:7" s="26" customFormat="1" ht="26.25" customHeight="1">
      <c r="A57" s="24" t="s">
        <v>156</v>
      </c>
      <c r="B57" s="44">
        <v>14.95</v>
      </c>
      <c r="C57" s="44">
        <v>14.95</v>
      </c>
      <c r="D57" s="44">
        <v>13.23</v>
      </c>
      <c r="E57" s="44">
        <v>9.92</v>
      </c>
      <c r="F57" s="34">
        <f>SUM(B57:E57)</f>
        <v>53.05</v>
      </c>
      <c r="G57" s="22"/>
    </row>
    <row r="58" spans="1:7" ht="21" customHeight="1">
      <c r="A58" s="91" t="s">
        <v>143</v>
      </c>
      <c r="B58" s="90"/>
      <c r="C58" s="90"/>
      <c r="D58" s="90"/>
      <c r="E58" s="90"/>
      <c r="F58" s="90"/>
      <c r="G58" s="22"/>
    </row>
    <row r="59" spans="1:7" ht="21" customHeight="1">
      <c r="A59" s="29" t="s">
        <v>64</v>
      </c>
      <c r="B59" s="64" t="s">
        <v>119</v>
      </c>
      <c r="C59" s="64" t="s">
        <v>120</v>
      </c>
      <c r="D59" s="64" t="s">
        <v>121</v>
      </c>
      <c r="E59" s="64" t="s">
        <v>122</v>
      </c>
      <c r="F59" s="83" t="s">
        <v>123</v>
      </c>
      <c r="G59" s="22"/>
    </row>
    <row r="60" spans="1:7" ht="21" customHeight="1">
      <c r="A60" s="37" t="s">
        <v>125</v>
      </c>
      <c r="B60" s="44">
        <v>112.7</v>
      </c>
      <c r="C60" s="44">
        <v>112.7</v>
      </c>
      <c r="D60" s="44">
        <v>143.75</v>
      </c>
      <c r="E60" s="44">
        <v>77.63</v>
      </c>
      <c r="F60" s="34">
        <f>SUM(B60:E60)</f>
        <v>446.78</v>
      </c>
      <c r="G60" s="22"/>
    </row>
    <row r="61" spans="1:7" ht="21" customHeight="1">
      <c r="A61" s="37" t="s">
        <v>84</v>
      </c>
      <c r="B61" s="44">
        <v>161</v>
      </c>
      <c r="C61" s="44">
        <v>161</v>
      </c>
      <c r="D61" s="44">
        <v>209.3</v>
      </c>
      <c r="E61" s="44">
        <v>112.7</v>
      </c>
      <c r="F61" s="42">
        <f>SUM(B61:E61)</f>
        <v>644</v>
      </c>
      <c r="G61" s="22"/>
    </row>
    <row r="62" spans="1:7" ht="21" customHeight="1">
      <c r="A62" s="37" t="s">
        <v>85</v>
      </c>
      <c r="B62" s="24">
        <v>2.19</v>
      </c>
      <c r="C62" s="44">
        <v>2.19</v>
      </c>
      <c r="D62" s="38">
        <v>2.84</v>
      </c>
      <c r="E62" s="38">
        <v>1.53</v>
      </c>
      <c r="F62" s="34">
        <f>SUM(B62:E62)</f>
        <v>8.75</v>
      </c>
      <c r="G62" s="22"/>
    </row>
    <row r="63" spans="1:7" ht="18.75" customHeight="1">
      <c r="A63" s="110" t="s">
        <v>192</v>
      </c>
      <c r="B63" s="111"/>
      <c r="C63" s="111"/>
      <c r="D63" s="111"/>
      <c r="E63" s="111"/>
      <c r="F63" s="112"/>
      <c r="G63" s="22"/>
    </row>
    <row r="64" spans="1:7" ht="18.75" customHeight="1">
      <c r="A64" s="46" t="s">
        <v>204</v>
      </c>
      <c r="B64" s="47"/>
      <c r="C64" s="47"/>
      <c r="D64" s="47"/>
      <c r="E64" s="47"/>
      <c r="F64" s="48"/>
      <c r="G64" s="22"/>
    </row>
    <row r="65" spans="1:7" ht="39" customHeight="1">
      <c r="A65" s="106" t="s">
        <v>262</v>
      </c>
      <c r="B65" s="106"/>
      <c r="C65" s="106"/>
      <c r="D65" s="106"/>
      <c r="E65" s="106"/>
      <c r="F65" s="106"/>
      <c r="G65" s="22"/>
    </row>
    <row r="66" spans="1:7" ht="44.25" customHeight="1">
      <c r="A66" s="29" t="s">
        <v>223</v>
      </c>
      <c r="B66" s="64" t="s">
        <v>119</v>
      </c>
      <c r="C66" s="64" t="s">
        <v>120</v>
      </c>
      <c r="D66" s="64" t="s">
        <v>121</v>
      </c>
      <c r="E66" s="64" t="s">
        <v>122</v>
      </c>
      <c r="F66" s="83" t="s">
        <v>123</v>
      </c>
      <c r="G66" s="22"/>
    </row>
    <row r="67" spans="1:7" ht="21" customHeight="1">
      <c r="A67" s="37" t="s">
        <v>125</v>
      </c>
      <c r="B67" s="44">
        <v>112.7</v>
      </c>
      <c r="C67" s="44">
        <v>112.7</v>
      </c>
      <c r="D67" s="44">
        <v>143.75</v>
      </c>
      <c r="E67" s="44">
        <v>77.63</v>
      </c>
      <c r="F67" s="34">
        <f>SUM(B67:E67)</f>
        <v>446.78</v>
      </c>
      <c r="G67" s="22"/>
    </row>
    <row r="68" spans="1:7" ht="21" customHeight="1">
      <c r="A68" s="37" t="s">
        <v>84</v>
      </c>
      <c r="B68" s="44">
        <v>161</v>
      </c>
      <c r="C68" s="44">
        <v>161</v>
      </c>
      <c r="D68" s="44">
        <v>209.3</v>
      </c>
      <c r="E68" s="44">
        <v>112.7</v>
      </c>
      <c r="F68" s="42">
        <f>SUM(B68:E68)</f>
        <v>644</v>
      </c>
      <c r="G68" s="22"/>
    </row>
    <row r="69" spans="1:7" ht="35.25" customHeight="1">
      <c r="A69" s="37" t="s">
        <v>85</v>
      </c>
      <c r="B69" s="24">
        <v>1.15</v>
      </c>
      <c r="C69" s="44">
        <v>1.15</v>
      </c>
      <c r="D69" s="38">
        <v>1.5</v>
      </c>
      <c r="E69" s="38">
        <v>0.81</v>
      </c>
      <c r="F69" s="34">
        <f>SUM(B69:E69)</f>
        <v>4.609999999999999</v>
      </c>
      <c r="G69" s="22"/>
    </row>
    <row r="70" spans="1:221" ht="35.25" customHeight="1">
      <c r="A70" s="89" t="s">
        <v>224</v>
      </c>
      <c r="B70" s="90"/>
      <c r="C70" s="90"/>
      <c r="D70" s="90"/>
      <c r="E70" s="90"/>
      <c r="F70" s="90"/>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row>
    <row r="71" spans="1:221" ht="60.75" customHeight="1">
      <c r="A71" s="49" t="s">
        <v>178</v>
      </c>
      <c r="B71" s="64" t="s">
        <v>119</v>
      </c>
      <c r="C71" s="64" t="s">
        <v>120</v>
      </c>
      <c r="D71" s="64" t="s">
        <v>121</v>
      </c>
      <c r="E71" s="64" t="s">
        <v>122</v>
      </c>
      <c r="F71" s="83" t="s">
        <v>123</v>
      </c>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row>
    <row r="72" spans="1:6" s="22" customFormat="1" ht="21.75" customHeight="1">
      <c r="A72" s="37" t="s">
        <v>125</v>
      </c>
      <c r="B72" s="44">
        <v>349.6</v>
      </c>
      <c r="C72" s="44">
        <v>280.6</v>
      </c>
      <c r="D72" s="44">
        <v>409.4</v>
      </c>
      <c r="E72" s="44">
        <v>220.8</v>
      </c>
      <c r="F72" s="34">
        <f>SUM(B72:E72)</f>
        <v>1260.3999999999999</v>
      </c>
    </row>
    <row r="73" spans="1:6" s="22" customFormat="1" ht="21.75" customHeight="1">
      <c r="A73" s="37" t="s">
        <v>84</v>
      </c>
      <c r="B73" s="44">
        <v>499.1</v>
      </c>
      <c r="C73" s="44">
        <v>400.49</v>
      </c>
      <c r="D73" s="44">
        <v>584.78</v>
      </c>
      <c r="E73" s="44">
        <v>315.1</v>
      </c>
      <c r="F73" s="34">
        <f>SUM(B73:E73)</f>
        <v>1799.4699999999998</v>
      </c>
    </row>
    <row r="74" spans="1:221" s="22" customFormat="1" ht="21.75" customHeight="1">
      <c r="A74" s="37" t="s">
        <v>85</v>
      </c>
      <c r="B74" s="24">
        <v>1.438</v>
      </c>
      <c r="C74" s="24">
        <v>1.44</v>
      </c>
      <c r="D74" s="24">
        <v>1.87</v>
      </c>
      <c r="E74" s="24">
        <v>1</v>
      </c>
      <c r="F74" s="42">
        <f>SUM(B74:E74)</f>
        <v>5.748</v>
      </c>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row>
    <row r="75" spans="1:221" s="22" customFormat="1" ht="39" customHeight="1">
      <c r="A75" s="49" t="s">
        <v>201</v>
      </c>
      <c r="B75" s="34" t="s">
        <v>119</v>
      </c>
      <c r="C75" s="34" t="s">
        <v>120</v>
      </c>
      <c r="D75" s="34" t="s">
        <v>121</v>
      </c>
      <c r="E75" s="34" t="s">
        <v>122</v>
      </c>
      <c r="F75" s="41" t="s">
        <v>123</v>
      </c>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row>
    <row r="76" spans="1:7" ht="18" customHeight="1">
      <c r="A76" s="50" t="s">
        <v>127</v>
      </c>
      <c r="B76" s="44">
        <f>B77-(B77*0.3)</f>
        <v>245</v>
      </c>
      <c r="C76" s="44">
        <f>C77-(C77*0.3)</f>
        <v>245</v>
      </c>
      <c r="D76" s="44">
        <v>318.5</v>
      </c>
      <c r="E76" s="44">
        <v>171.5</v>
      </c>
      <c r="F76" s="34">
        <f>SUM(B76:E76)</f>
        <v>980</v>
      </c>
      <c r="G76" s="22"/>
    </row>
    <row r="77" spans="1:221" ht="23.25" customHeight="1">
      <c r="A77" s="50" t="s">
        <v>1</v>
      </c>
      <c r="B77" s="44">
        <v>350</v>
      </c>
      <c r="C77" s="44">
        <v>350</v>
      </c>
      <c r="D77" s="44">
        <v>455</v>
      </c>
      <c r="E77" s="44">
        <v>245</v>
      </c>
      <c r="F77" s="34">
        <f>SUM(B77:E77)</f>
        <v>1400</v>
      </c>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row>
    <row r="78" spans="1:7" ht="18" customHeight="1">
      <c r="A78" s="50" t="s">
        <v>86</v>
      </c>
      <c r="B78" s="44">
        <v>0.8</v>
      </c>
      <c r="C78" s="44">
        <v>0.6</v>
      </c>
      <c r="D78" s="44">
        <v>0.9</v>
      </c>
      <c r="E78" s="44">
        <v>0.5</v>
      </c>
      <c r="F78" s="34">
        <f>SUM(B78:E78)</f>
        <v>2.8</v>
      </c>
      <c r="G78" s="22"/>
    </row>
    <row r="79" spans="1:6" s="22" customFormat="1" ht="35.25" customHeight="1">
      <c r="A79" s="106" t="s">
        <v>195</v>
      </c>
      <c r="B79" s="106"/>
      <c r="C79" s="106"/>
      <c r="D79" s="106"/>
      <c r="E79" s="106"/>
      <c r="F79" s="106"/>
    </row>
    <row r="80" spans="1:6" s="22" customFormat="1" ht="30" customHeight="1">
      <c r="A80" s="29" t="s">
        <v>65</v>
      </c>
      <c r="B80" s="109" t="s">
        <v>205</v>
      </c>
      <c r="C80" s="109"/>
      <c r="D80" s="34" t="s">
        <v>206</v>
      </c>
      <c r="E80" s="107"/>
      <c r="F80" s="108"/>
    </row>
    <row r="81" spans="1:6" ht="21" customHeight="1">
      <c r="A81" s="92" t="s">
        <v>190</v>
      </c>
      <c r="B81" s="99"/>
      <c r="C81" s="99"/>
      <c r="D81" s="99"/>
      <c r="E81" s="99"/>
      <c r="F81" s="100"/>
    </row>
    <row r="82" spans="1:6" s="22" customFormat="1" ht="30" customHeight="1">
      <c r="A82" s="37" t="s">
        <v>197</v>
      </c>
      <c r="B82" s="87">
        <v>0.05</v>
      </c>
      <c r="C82" s="88"/>
      <c r="D82" s="38">
        <v>500</v>
      </c>
      <c r="E82" s="85"/>
      <c r="F82" s="85"/>
    </row>
    <row r="83" spans="1:6" s="22" customFormat="1" ht="30" customHeight="1">
      <c r="A83" s="37" t="s">
        <v>198</v>
      </c>
      <c r="B83" s="87">
        <v>0.05</v>
      </c>
      <c r="C83" s="88"/>
      <c r="D83" s="38">
        <v>500</v>
      </c>
      <c r="E83" s="85"/>
      <c r="F83" s="85"/>
    </row>
    <row r="84" spans="1:6" ht="30" customHeight="1">
      <c r="A84" s="37" t="s">
        <v>207</v>
      </c>
      <c r="B84" s="96">
        <v>1000</v>
      </c>
      <c r="C84" s="118"/>
      <c r="D84" s="38">
        <v>150</v>
      </c>
      <c r="E84" s="86"/>
      <c r="F84" s="86"/>
    </row>
    <row r="85" spans="1:6" ht="30" customHeight="1">
      <c r="A85" s="37" t="s">
        <v>208</v>
      </c>
      <c r="B85" s="96">
        <v>250</v>
      </c>
      <c r="C85" s="97"/>
      <c r="D85" s="38">
        <v>37.5</v>
      </c>
      <c r="E85" s="104"/>
      <c r="F85" s="105"/>
    </row>
    <row r="86" spans="1:6" ht="29.25" customHeight="1">
      <c r="A86" s="37" t="s">
        <v>199</v>
      </c>
      <c r="B86" s="87">
        <v>0.04</v>
      </c>
      <c r="C86" s="88"/>
      <c r="D86" s="38">
        <v>400</v>
      </c>
      <c r="E86" s="85"/>
      <c r="F86" s="85"/>
    </row>
    <row r="87" spans="1:6" ht="29.25" customHeight="1">
      <c r="A87" s="37" t="s">
        <v>209</v>
      </c>
      <c r="B87" s="96">
        <v>800</v>
      </c>
      <c r="C87" s="97"/>
      <c r="D87" s="38">
        <v>130</v>
      </c>
      <c r="E87" s="86"/>
      <c r="F87" s="86"/>
    </row>
    <row r="88" spans="1:6" ht="29.25" customHeight="1">
      <c r="A88" s="37" t="s">
        <v>210</v>
      </c>
      <c r="B88" s="96">
        <v>200</v>
      </c>
      <c r="C88" s="97"/>
      <c r="D88" s="38">
        <v>35</v>
      </c>
      <c r="E88" s="104"/>
      <c r="F88" s="105"/>
    </row>
    <row r="89" spans="1:6" ht="24.75" customHeight="1">
      <c r="A89" s="37" t="s">
        <v>211</v>
      </c>
      <c r="B89" s="96">
        <v>0.15</v>
      </c>
      <c r="C89" s="97"/>
      <c r="D89" s="38">
        <v>0.05</v>
      </c>
      <c r="E89" s="95"/>
      <c r="F89" s="95"/>
    </row>
    <row r="90" spans="1:6" ht="30.75" customHeight="1">
      <c r="A90" s="37" t="s">
        <v>212</v>
      </c>
      <c r="B90" s="96">
        <v>0.15</v>
      </c>
      <c r="C90" s="97"/>
      <c r="D90" s="38">
        <v>0.05</v>
      </c>
      <c r="E90" s="95"/>
      <c r="F90" s="95"/>
    </row>
    <row r="91" spans="1:6" ht="30" customHeight="1">
      <c r="A91" s="37" t="s">
        <v>213</v>
      </c>
      <c r="B91" s="96">
        <v>50</v>
      </c>
      <c r="C91" s="97"/>
      <c r="D91" s="38">
        <v>15</v>
      </c>
      <c r="E91" s="86"/>
      <c r="F91" s="86"/>
    </row>
    <row r="92" spans="1:6" ht="18.75" customHeight="1">
      <c r="A92" s="37" t="s">
        <v>214</v>
      </c>
      <c r="B92" s="96">
        <v>20</v>
      </c>
      <c r="C92" s="97"/>
      <c r="D92" s="38">
        <v>7</v>
      </c>
      <c r="E92" s="86"/>
      <c r="F92" s="86"/>
    </row>
    <row r="93" spans="1:6" ht="38.25">
      <c r="A93" s="29" t="s">
        <v>66</v>
      </c>
      <c r="B93" s="64" t="s">
        <v>119</v>
      </c>
      <c r="C93" s="64" t="s">
        <v>120</v>
      </c>
      <c r="D93" s="64" t="s">
        <v>121</v>
      </c>
      <c r="E93" s="64" t="s">
        <v>122</v>
      </c>
      <c r="F93" s="83" t="s">
        <v>123</v>
      </c>
    </row>
    <row r="94" spans="1:6" ht="25.5">
      <c r="A94" s="37" t="s">
        <v>126</v>
      </c>
      <c r="B94" s="44">
        <v>92</v>
      </c>
      <c r="C94" s="44">
        <v>63.25</v>
      </c>
      <c r="D94" s="38">
        <v>100.91</v>
      </c>
      <c r="E94" s="38">
        <v>54.34</v>
      </c>
      <c r="F94" s="42">
        <f>SUM(B94:E94)</f>
        <v>310.5</v>
      </c>
    </row>
    <row r="95" spans="1:6" ht="21" customHeight="1">
      <c r="A95" s="37" t="s">
        <v>113</v>
      </c>
      <c r="B95" s="44">
        <v>3.38</v>
      </c>
      <c r="C95" s="44">
        <v>3.16</v>
      </c>
      <c r="D95" s="44">
        <v>4.26</v>
      </c>
      <c r="E95" s="38">
        <v>2.29</v>
      </c>
      <c r="F95" s="42">
        <f>SUM(B95:E95)</f>
        <v>13.09</v>
      </c>
    </row>
    <row r="96" spans="1:6" ht="21" customHeight="1">
      <c r="A96" s="29" t="s">
        <v>67</v>
      </c>
      <c r="B96" s="64" t="s">
        <v>119</v>
      </c>
      <c r="C96" s="64" t="s">
        <v>120</v>
      </c>
      <c r="D96" s="64" t="s">
        <v>121</v>
      </c>
      <c r="E96" s="64" t="s">
        <v>122</v>
      </c>
      <c r="F96" s="83" t="s">
        <v>123</v>
      </c>
    </row>
    <row r="97" spans="1:6" ht="25.5">
      <c r="A97" s="37" t="s">
        <v>61</v>
      </c>
      <c r="B97" s="44">
        <v>0.23</v>
      </c>
      <c r="C97" s="44">
        <v>0.22</v>
      </c>
      <c r="D97" s="38">
        <v>0.29</v>
      </c>
      <c r="E97" s="38">
        <v>0.16</v>
      </c>
      <c r="F97" s="42">
        <f>SUM(B97:E97)</f>
        <v>0.9</v>
      </c>
    </row>
    <row r="98" spans="1:6" ht="43.5" customHeight="1">
      <c r="A98" s="29" t="s">
        <v>68</v>
      </c>
      <c r="B98" s="64" t="s">
        <v>119</v>
      </c>
      <c r="C98" s="64" t="s">
        <v>120</v>
      </c>
      <c r="D98" s="64" t="s">
        <v>121</v>
      </c>
      <c r="E98" s="64" t="s">
        <v>122</v>
      </c>
      <c r="F98" s="83" t="s">
        <v>123</v>
      </c>
    </row>
    <row r="99" spans="1:6" ht="21" customHeight="1">
      <c r="A99" s="37" t="s">
        <v>69</v>
      </c>
      <c r="B99" s="44">
        <v>460</v>
      </c>
      <c r="C99" s="44">
        <v>404.8</v>
      </c>
      <c r="D99" s="38">
        <v>562.35</v>
      </c>
      <c r="E99" s="38">
        <v>302.45</v>
      </c>
      <c r="F99" s="42">
        <f>SUM(B99:E99)</f>
        <v>1729.6000000000001</v>
      </c>
    </row>
    <row r="100" spans="1:6" ht="21" customHeight="1">
      <c r="A100" s="37" t="s">
        <v>90</v>
      </c>
      <c r="B100" s="44">
        <v>46</v>
      </c>
      <c r="C100" s="44">
        <v>40.45</v>
      </c>
      <c r="D100" s="38">
        <v>56.19</v>
      </c>
      <c r="E100" s="38">
        <v>30.26</v>
      </c>
      <c r="F100" s="42">
        <f>SUM(B100:E100)</f>
        <v>172.89999999999998</v>
      </c>
    </row>
    <row r="101" spans="1:6" ht="21" customHeight="1">
      <c r="A101" s="29" t="s">
        <v>70</v>
      </c>
      <c r="B101" s="64" t="s">
        <v>119</v>
      </c>
      <c r="C101" s="64" t="s">
        <v>120</v>
      </c>
      <c r="D101" s="64" t="s">
        <v>121</v>
      </c>
      <c r="E101" s="64" t="s">
        <v>122</v>
      </c>
      <c r="F101" s="83" t="s">
        <v>123</v>
      </c>
    </row>
    <row r="102" spans="1:6" ht="21" customHeight="1">
      <c r="A102" s="37" t="s">
        <v>71</v>
      </c>
      <c r="B102" s="44">
        <v>460</v>
      </c>
      <c r="C102" s="44">
        <v>404.8</v>
      </c>
      <c r="D102" s="38">
        <v>562.35</v>
      </c>
      <c r="E102" s="38">
        <v>302.45</v>
      </c>
      <c r="F102" s="42">
        <f>SUM(B102:E102)</f>
        <v>1729.6000000000001</v>
      </c>
    </row>
    <row r="103" spans="1:6" ht="21" customHeight="1">
      <c r="A103" s="37" t="s">
        <v>90</v>
      </c>
      <c r="B103" s="38">
        <v>264.5</v>
      </c>
      <c r="C103" s="38">
        <v>232.76</v>
      </c>
      <c r="D103" s="38">
        <v>323.36</v>
      </c>
      <c r="E103" s="38">
        <v>173.91</v>
      </c>
      <c r="F103" s="42">
        <f>SUM(B103:E103)</f>
        <v>994.53</v>
      </c>
    </row>
    <row r="104" spans="1:6" ht="38.25">
      <c r="A104" s="29" t="s">
        <v>225</v>
      </c>
      <c r="B104" s="64" t="s">
        <v>119</v>
      </c>
      <c r="C104" s="64" t="s">
        <v>120</v>
      </c>
      <c r="D104" s="64" t="s">
        <v>121</v>
      </c>
      <c r="E104" s="64" t="s">
        <v>122</v>
      </c>
      <c r="F104" s="83" t="s">
        <v>123</v>
      </c>
    </row>
    <row r="105" spans="1:6" ht="21" customHeight="1">
      <c r="A105" s="37" t="s">
        <v>226</v>
      </c>
      <c r="B105" s="44">
        <v>230</v>
      </c>
      <c r="C105" s="44">
        <v>178.25</v>
      </c>
      <c r="D105" s="38">
        <v>264.5</v>
      </c>
      <c r="E105" s="38">
        <v>143.75</v>
      </c>
      <c r="F105" s="36">
        <f>SUM(B105:E105)</f>
        <v>816.5</v>
      </c>
    </row>
    <row r="106" spans="1:6" ht="21" customHeight="1">
      <c r="A106" s="37" t="s">
        <v>227</v>
      </c>
      <c r="B106" s="44">
        <v>0.92</v>
      </c>
      <c r="C106" s="44">
        <v>0.89</v>
      </c>
      <c r="D106" s="38">
        <v>1.17</v>
      </c>
      <c r="E106" s="38">
        <v>0.63</v>
      </c>
      <c r="F106" s="36">
        <f>SUM(B106:E106)</f>
        <v>3.61</v>
      </c>
    </row>
    <row r="107" spans="1:6" ht="21" customHeight="1">
      <c r="A107" s="51" t="s">
        <v>72</v>
      </c>
      <c r="B107" s="91" t="s">
        <v>58</v>
      </c>
      <c r="C107" s="90"/>
      <c r="D107" s="90"/>
      <c r="E107" s="90"/>
      <c r="F107" s="90"/>
    </row>
    <row r="108" spans="1:7" s="22" customFormat="1" ht="21" customHeight="1">
      <c r="A108" s="51" t="s">
        <v>73</v>
      </c>
      <c r="B108" s="91" t="s">
        <v>58</v>
      </c>
      <c r="C108" s="90"/>
      <c r="D108" s="90"/>
      <c r="E108" s="90"/>
      <c r="F108" s="90"/>
      <c r="G108" s="25"/>
    </row>
    <row r="109" spans="1:6" ht="21" customHeight="1">
      <c r="A109" s="101" t="s">
        <v>263</v>
      </c>
      <c r="B109" s="102"/>
      <c r="C109" s="102"/>
      <c r="D109" s="102"/>
      <c r="E109" s="102"/>
      <c r="F109" s="103"/>
    </row>
    <row r="110" spans="1:6" ht="21" customHeight="1">
      <c r="A110" s="29" t="s">
        <v>88</v>
      </c>
      <c r="B110" s="64" t="s">
        <v>119</v>
      </c>
      <c r="C110" s="64" t="s">
        <v>120</v>
      </c>
      <c r="D110" s="64" t="s">
        <v>121</v>
      </c>
      <c r="E110" s="64" t="s">
        <v>122</v>
      </c>
      <c r="F110" s="83" t="s">
        <v>123</v>
      </c>
    </row>
    <row r="111" spans="1:6" ht="21" customHeight="1">
      <c r="A111" s="50" t="s">
        <v>127</v>
      </c>
      <c r="B111" s="44">
        <v>281.75</v>
      </c>
      <c r="C111" s="44">
        <v>281.75</v>
      </c>
      <c r="D111" s="44">
        <v>366.8</v>
      </c>
      <c r="E111" s="44">
        <v>197.23</v>
      </c>
      <c r="F111" s="34">
        <f>SUM(B111:E111)</f>
        <v>1127.53</v>
      </c>
    </row>
    <row r="112" spans="1:221" ht="23.25" customHeight="1">
      <c r="A112" s="50" t="s">
        <v>1</v>
      </c>
      <c r="B112" s="44">
        <v>402.5</v>
      </c>
      <c r="C112" s="44">
        <v>402.5</v>
      </c>
      <c r="D112" s="44">
        <v>523.25</v>
      </c>
      <c r="E112" s="44">
        <v>281.75</v>
      </c>
      <c r="F112" s="34">
        <f>SUM(B112:E112)</f>
        <v>1610</v>
      </c>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2"/>
      <c r="GR112" s="22"/>
      <c r="GS112" s="22"/>
      <c r="GT112" s="22"/>
      <c r="GU112" s="22"/>
      <c r="GV112" s="22"/>
      <c r="GW112" s="22"/>
      <c r="GX112" s="22"/>
      <c r="GY112" s="22"/>
      <c r="GZ112" s="22"/>
      <c r="HA112" s="22"/>
      <c r="HB112" s="22"/>
      <c r="HC112" s="22"/>
      <c r="HD112" s="22"/>
      <c r="HE112" s="22"/>
      <c r="HF112" s="22"/>
      <c r="HG112" s="22"/>
      <c r="HH112" s="22"/>
      <c r="HI112" s="22"/>
      <c r="HJ112" s="22"/>
      <c r="HK112" s="22"/>
      <c r="HL112" s="22"/>
      <c r="HM112" s="22"/>
    </row>
    <row r="113" spans="1:6" ht="21" customHeight="1">
      <c r="A113" s="50" t="s">
        <v>86</v>
      </c>
      <c r="B113" s="44">
        <v>0.92</v>
      </c>
      <c r="C113" s="44">
        <v>0.69</v>
      </c>
      <c r="D113" s="44">
        <v>1.04</v>
      </c>
      <c r="E113" s="44">
        <v>0.58</v>
      </c>
      <c r="F113" s="34">
        <f>SUM(B113:E113)</f>
        <v>3.23</v>
      </c>
    </row>
    <row r="114" spans="1:6" ht="28.5" customHeight="1">
      <c r="A114" s="98" t="s">
        <v>228</v>
      </c>
      <c r="B114" s="99"/>
      <c r="C114" s="99"/>
      <c r="D114" s="99"/>
      <c r="E114" s="99"/>
      <c r="F114" s="100"/>
    </row>
    <row r="115" spans="1:7" s="22" customFormat="1" ht="25.5">
      <c r="A115" s="29" t="s">
        <v>182</v>
      </c>
      <c r="B115" s="64" t="s">
        <v>119</v>
      </c>
      <c r="C115" s="64" t="s">
        <v>120</v>
      </c>
      <c r="D115" s="64" t="s">
        <v>121</v>
      </c>
      <c r="E115" s="64" t="s">
        <v>122</v>
      </c>
      <c r="F115" s="83" t="s">
        <v>123</v>
      </c>
      <c r="G115" s="25"/>
    </row>
    <row r="116" spans="1:6" ht="21" customHeight="1">
      <c r="A116" s="50" t="s">
        <v>87</v>
      </c>
      <c r="B116" s="44">
        <v>1150</v>
      </c>
      <c r="C116" s="44">
        <v>1150</v>
      </c>
      <c r="D116" s="44">
        <v>1495</v>
      </c>
      <c r="E116" s="38">
        <v>805</v>
      </c>
      <c r="F116" s="42">
        <f>SUM(B116:E116)</f>
        <v>4600</v>
      </c>
    </row>
    <row r="117" spans="1:6" ht="31.5" customHeight="1">
      <c r="A117" s="50" t="s">
        <v>89</v>
      </c>
      <c r="B117" s="44">
        <v>287.5</v>
      </c>
      <c r="C117" s="44">
        <v>287.5</v>
      </c>
      <c r="D117" s="44">
        <v>373.75</v>
      </c>
      <c r="E117" s="38">
        <v>201.25</v>
      </c>
      <c r="F117" s="42">
        <f>SUM(B117:E117)</f>
        <v>1150</v>
      </c>
    </row>
    <row r="118" spans="1:6" ht="18.75" customHeight="1">
      <c r="A118" s="29" t="s">
        <v>183</v>
      </c>
      <c r="B118" s="64" t="s">
        <v>119</v>
      </c>
      <c r="C118" s="64" t="s">
        <v>120</v>
      </c>
      <c r="D118" s="64" t="s">
        <v>121</v>
      </c>
      <c r="E118" s="64" t="s">
        <v>122</v>
      </c>
      <c r="F118" s="83" t="s">
        <v>123</v>
      </c>
    </row>
    <row r="119" spans="1:6" ht="18.75" customHeight="1">
      <c r="A119" s="50" t="s">
        <v>87</v>
      </c>
      <c r="B119" s="44">
        <f aca="true" t="shared" si="5" ref="B119:F120">+B116/20</f>
        <v>57.5</v>
      </c>
      <c r="C119" s="44">
        <f t="shared" si="5"/>
        <v>57.5</v>
      </c>
      <c r="D119" s="44">
        <f t="shared" si="5"/>
        <v>74.75</v>
      </c>
      <c r="E119" s="44">
        <f t="shared" si="5"/>
        <v>40.25</v>
      </c>
      <c r="F119" s="34">
        <f t="shared" si="5"/>
        <v>230</v>
      </c>
    </row>
    <row r="120" spans="1:6" ht="18.75" customHeight="1">
      <c r="A120" s="50" t="s">
        <v>89</v>
      </c>
      <c r="B120" s="44">
        <f t="shared" si="5"/>
        <v>14.375</v>
      </c>
      <c r="C120" s="44">
        <f t="shared" si="5"/>
        <v>14.375</v>
      </c>
      <c r="D120" s="44">
        <f t="shared" si="5"/>
        <v>18.6875</v>
      </c>
      <c r="E120" s="44">
        <f t="shared" si="5"/>
        <v>10.0625</v>
      </c>
      <c r="F120" s="34">
        <f t="shared" si="5"/>
        <v>57.5</v>
      </c>
    </row>
    <row r="121" spans="1:6" ht="31.5" customHeight="1">
      <c r="A121" s="101" t="s">
        <v>264</v>
      </c>
      <c r="B121" s="102"/>
      <c r="C121" s="102"/>
      <c r="D121" s="102"/>
      <c r="E121" s="102"/>
      <c r="F121" s="103"/>
    </row>
    <row r="122" spans="1:7" s="22" customFormat="1" ht="38.25">
      <c r="A122" s="29" t="s">
        <v>128</v>
      </c>
      <c r="B122" s="64" t="s">
        <v>119</v>
      </c>
      <c r="C122" s="64" t="s">
        <v>120</v>
      </c>
      <c r="D122" s="64" t="s">
        <v>121</v>
      </c>
      <c r="E122" s="64" t="s">
        <v>122</v>
      </c>
      <c r="F122" s="83" t="s">
        <v>123</v>
      </c>
      <c r="G122" s="25"/>
    </row>
    <row r="123" spans="1:6" ht="21" customHeight="1">
      <c r="A123" s="50" t="s">
        <v>62</v>
      </c>
      <c r="B123" s="44">
        <v>517.5</v>
      </c>
      <c r="C123" s="44">
        <v>500.83</v>
      </c>
      <c r="D123" s="44">
        <v>661.18</v>
      </c>
      <c r="E123" s="38">
        <v>356.5</v>
      </c>
      <c r="F123" s="42">
        <f>SUM(B123:E123)</f>
        <v>2036.0099999999998</v>
      </c>
    </row>
    <row r="124" spans="1:6" ht="21" customHeight="1">
      <c r="A124" s="50" t="s">
        <v>86</v>
      </c>
      <c r="B124" s="44">
        <v>1.04</v>
      </c>
      <c r="C124" s="44">
        <v>1</v>
      </c>
      <c r="D124" s="44">
        <v>1.32</v>
      </c>
      <c r="E124" s="38">
        <v>0.82</v>
      </c>
      <c r="F124" s="42">
        <f>SUM(B124:E124)</f>
        <v>4.180000000000001</v>
      </c>
    </row>
    <row r="125" spans="1:221" s="22" customFormat="1" ht="21" customHeight="1">
      <c r="A125" s="52" t="s">
        <v>74</v>
      </c>
      <c r="B125" s="82" t="s">
        <v>119</v>
      </c>
      <c r="C125" s="82" t="s">
        <v>120</v>
      </c>
      <c r="D125" s="82" t="s">
        <v>121</v>
      </c>
      <c r="E125" s="82" t="s">
        <v>122</v>
      </c>
      <c r="F125" s="80" t="s">
        <v>123</v>
      </c>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row>
    <row r="126" spans="1:6" ht="25.5">
      <c r="A126" s="37" t="s">
        <v>31</v>
      </c>
      <c r="B126" s="44">
        <v>86.25</v>
      </c>
      <c r="C126" s="44">
        <v>86.25</v>
      </c>
      <c r="D126" s="44">
        <v>112.13</v>
      </c>
      <c r="E126" s="44">
        <v>60.38</v>
      </c>
      <c r="F126" s="36">
        <f>SUM(B126:E126)</f>
        <v>345.01</v>
      </c>
    </row>
    <row r="127" spans="1:7" s="22" customFormat="1" ht="27" customHeight="1">
      <c r="A127" s="37" t="s">
        <v>63</v>
      </c>
      <c r="B127" s="44">
        <v>14878.13</v>
      </c>
      <c r="C127" s="44">
        <v>14878.13</v>
      </c>
      <c r="D127" s="44">
        <v>19342.43</v>
      </c>
      <c r="E127" s="44">
        <v>10415.55</v>
      </c>
      <c r="F127" s="36">
        <f>SUM(B127:E127)</f>
        <v>59514.240000000005</v>
      </c>
      <c r="G127" s="25"/>
    </row>
    <row r="128" spans="1:6" ht="30.75" customHeight="1">
      <c r="A128" s="29" t="s">
        <v>75</v>
      </c>
      <c r="B128" s="64" t="s">
        <v>119</v>
      </c>
      <c r="C128" s="64" t="s">
        <v>120</v>
      </c>
      <c r="D128" s="64" t="s">
        <v>121</v>
      </c>
      <c r="E128" s="64" t="s">
        <v>122</v>
      </c>
      <c r="F128" s="83" t="s">
        <v>123</v>
      </c>
    </row>
    <row r="129" spans="1:6" ht="30.75" customHeight="1">
      <c r="A129" s="37" t="s">
        <v>111</v>
      </c>
      <c r="B129" s="44">
        <v>46</v>
      </c>
      <c r="C129" s="44">
        <v>39.1</v>
      </c>
      <c r="D129" s="44">
        <v>55.2</v>
      </c>
      <c r="E129" s="44">
        <v>29.9</v>
      </c>
      <c r="F129" s="36">
        <f>SUM(B129:E129)</f>
        <v>170.20000000000002</v>
      </c>
    </row>
    <row r="130" spans="1:7" s="22" customFormat="1" ht="45" customHeight="1">
      <c r="A130" s="29" t="s">
        <v>76</v>
      </c>
      <c r="B130" s="64" t="s">
        <v>119</v>
      </c>
      <c r="C130" s="64" t="s">
        <v>120</v>
      </c>
      <c r="D130" s="64" t="s">
        <v>121</v>
      </c>
      <c r="E130" s="64" t="s">
        <v>122</v>
      </c>
      <c r="F130" s="83" t="s">
        <v>123</v>
      </c>
      <c r="G130" s="25"/>
    </row>
    <row r="131" spans="1:6" ht="42.75" customHeight="1">
      <c r="A131" s="37" t="s">
        <v>91</v>
      </c>
      <c r="B131" s="44">
        <v>115</v>
      </c>
      <c r="C131" s="44">
        <v>103.5</v>
      </c>
      <c r="D131" s="38">
        <v>142.03</v>
      </c>
      <c r="E131" s="38">
        <v>76.48</v>
      </c>
      <c r="F131" s="42">
        <f>SUM(B131:E131)</f>
        <v>437.01</v>
      </c>
    </row>
    <row r="132" spans="1:6" ht="40.5" customHeight="1">
      <c r="A132" s="37" t="s">
        <v>112</v>
      </c>
      <c r="B132" s="44">
        <v>0.58</v>
      </c>
      <c r="C132" s="44">
        <v>0.58</v>
      </c>
      <c r="D132" s="38">
        <v>0.75</v>
      </c>
      <c r="E132" s="38">
        <v>0.4</v>
      </c>
      <c r="F132" s="42">
        <f>SUM(B132:E132)</f>
        <v>2.31</v>
      </c>
    </row>
    <row r="133" spans="1:6" ht="42" customHeight="1">
      <c r="A133" s="29" t="s">
        <v>185</v>
      </c>
      <c r="B133" s="64" t="s">
        <v>119</v>
      </c>
      <c r="C133" s="64" t="s">
        <v>120</v>
      </c>
      <c r="D133" s="64" t="s">
        <v>121</v>
      </c>
      <c r="E133" s="64" t="s">
        <v>122</v>
      </c>
      <c r="F133" s="83" t="s">
        <v>123</v>
      </c>
    </row>
    <row r="134" spans="1:6" ht="45" customHeight="1">
      <c r="A134" s="37" t="s">
        <v>229</v>
      </c>
      <c r="B134" s="44">
        <v>2127.5</v>
      </c>
      <c r="C134" s="44">
        <v>2127.5</v>
      </c>
      <c r="D134" s="44">
        <v>2739.59</v>
      </c>
      <c r="E134" s="44">
        <v>1475.16</v>
      </c>
      <c r="F134" s="42">
        <f>SUM(B134:E134)</f>
        <v>8469.75</v>
      </c>
    </row>
    <row r="135" spans="1:6" s="22" customFormat="1" ht="25.5">
      <c r="A135" s="37" t="s">
        <v>184</v>
      </c>
      <c r="B135" s="44">
        <v>299</v>
      </c>
      <c r="C135" s="44">
        <v>161</v>
      </c>
      <c r="D135" s="44">
        <v>299</v>
      </c>
      <c r="E135" s="44">
        <v>161</v>
      </c>
      <c r="F135" s="42">
        <v>800</v>
      </c>
    </row>
    <row r="136" spans="1:7" s="22" customFormat="1" ht="38.25" customHeight="1">
      <c r="A136" s="92" t="s">
        <v>230</v>
      </c>
      <c r="B136" s="99"/>
      <c r="C136" s="99"/>
      <c r="D136" s="99"/>
      <c r="E136" s="99"/>
      <c r="F136" s="100"/>
      <c r="G136" s="25"/>
    </row>
    <row r="137" spans="1:6" ht="21" customHeight="1">
      <c r="A137" s="90" t="s">
        <v>200</v>
      </c>
      <c r="B137" s="90"/>
      <c r="C137" s="90"/>
      <c r="D137" s="90"/>
      <c r="E137" s="90"/>
      <c r="F137" s="90"/>
    </row>
    <row r="138" spans="1:7" s="22" customFormat="1" ht="75">
      <c r="A138" s="51" t="s">
        <v>77</v>
      </c>
      <c r="B138" s="91" t="s">
        <v>59</v>
      </c>
      <c r="C138" s="90"/>
      <c r="D138" s="90"/>
      <c r="E138" s="90"/>
      <c r="F138" s="90"/>
      <c r="G138" s="25"/>
    </row>
    <row r="139" spans="1:221" ht="40.5" customHeight="1">
      <c r="A139" s="51" t="s">
        <v>78</v>
      </c>
      <c r="B139" s="91" t="s">
        <v>60</v>
      </c>
      <c r="C139" s="90"/>
      <c r="D139" s="90"/>
      <c r="E139" s="90"/>
      <c r="F139" s="90"/>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2"/>
      <c r="GR139" s="22"/>
      <c r="GS139" s="22"/>
      <c r="GT139" s="22"/>
      <c r="GU139" s="22"/>
      <c r="GV139" s="22"/>
      <c r="GW139" s="22"/>
      <c r="GX139" s="22"/>
      <c r="GY139" s="22"/>
      <c r="GZ139" s="22"/>
      <c r="HA139" s="22"/>
      <c r="HB139" s="22"/>
      <c r="HC139" s="22"/>
      <c r="HD139" s="22"/>
      <c r="HE139" s="22"/>
      <c r="HF139" s="22"/>
      <c r="HG139" s="22"/>
      <c r="HH139" s="22"/>
      <c r="HI139" s="22"/>
      <c r="HJ139" s="22"/>
      <c r="HK139" s="22"/>
      <c r="HL139" s="22"/>
      <c r="HM139" s="22"/>
    </row>
    <row r="140" spans="1:221" ht="42" customHeight="1">
      <c r="A140" s="51" t="s">
        <v>79</v>
      </c>
      <c r="B140" s="91" t="s">
        <v>60</v>
      </c>
      <c r="C140" s="90"/>
      <c r="D140" s="90"/>
      <c r="E140" s="90"/>
      <c r="F140" s="90"/>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2"/>
      <c r="GR140" s="22"/>
      <c r="GS140" s="22"/>
      <c r="GT140" s="22"/>
      <c r="GU140" s="22"/>
      <c r="GV140" s="22"/>
      <c r="GW140" s="22"/>
      <c r="GX140" s="22"/>
      <c r="GY140" s="22"/>
      <c r="GZ140" s="22"/>
      <c r="HA140" s="22"/>
      <c r="HB140" s="22"/>
      <c r="HC140" s="22"/>
      <c r="HD140" s="22"/>
      <c r="HE140" s="22"/>
      <c r="HF140" s="22"/>
      <c r="HG140" s="22"/>
      <c r="HH140" s="22"/>
      <c r="HI140" s="22"/>
      <c r="HJ140" s="22"/>
      <c r="HK140" s="22"/>
      <c r="HL140" s="22"/>
      <c r="HM140" s="22"/>
    </row>
    <row r="141" spans="1:221" s="22" customFormat="1" ht="25.5">
      <c r="A141" s="29" t="s">
        <v>265</v>
      </c>
      <c r="B141" s="64" t="s">
        <v>119</v>
      </c>
      <c r="C141" s="64" t="s">
        <v>120</v>
      </c>
      <c r="D141" s="64" t="s">
        <v>121</v>
      </c>
      <c r="E141" s="64" t="s">
        <v>122</v>
      </c>
      <c r="F141" s="83" t="s">
        <v>123</v>
      </c>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row>
    <row r="142" spans="1:7" s="22" customFormat="1" ht="29.25" customHeight="1">
      <c r="A142" s="37" t="s">
        <v>193</v>
      </c>
      <c r="B142" s="44">
        <v>207</v>
      </c>
      <c r="C142" s="44">
        <v>172.5</v>
      </c>
      <c r="D142" s="44">
        <v>246.68</v>
      </c>
      <c r="E142" s="44">
        <v>132.83</v>
      </c>
      <c r="F142" s="42">
        <f>SUM(B142:E142)</f>
        <v>759.0100000000001</v>
      </c>
      <c r="G142" s="25"/>
    </row>
    <row r="143" spans="1:7" s="22" customFormat="1" ht="14.25" customHeight="1">
      <c r="A143" s="37" t="s">
        <v>194</v>
      </c>
      <c r="B143" s="44">
        <v>103.5</v>
      </c>
      <c r="C143" s="44">
        <v>86.25</v>
      </c>
      <c r="D143" s="44">
        <v>123.34</v>
      </c>
      <c r="E143" s="44">
        <v>66.42</v>
      </c>
      <c r="F143" s="42">
        <f>SUM(B143:E143)</f>
        <v>379.51000000000005</v>
      </c>
      <c r="G143" s="25"/>
    </row>
    <row r="144" spans="1:6" ht="16.5" customHeight="1">
      <c r="A144" s="37" t="s">
        <v>116</v>
      </c>
      <c r="B144" s="44">
        <v>316.25</v>
      </c>
      <c r="C144" s="44">
        <v>172.5</v>
      </c>
      <c r="D144" s="44">
        <v>317.69</v>
      </c>
      <c r="E144" s="44">
        <v>171.06</v>
      </c>
      <c r="F144" s="42">
        <f>SUM(B144:E144)</f>
        <v>977.5</v>
      </c>
    </row>
    <row r="145" spans="1:6" ht="27" customHeight="1">
      <c r="A145" s="29" t="s">
        <v>231</v>
      </c>
      <c r="B145" s="82" t="s">
        <v>119</v>
      </c>
      <c r="C145" s="82" t="s">
        <v>120</v>
      </c>
      <c r="D145" s="82" t="s">
        <v>121</v>
      </c>
      <c r="E145" s="82" t="s">
        <v>122</v>
      </c>
      <c r="F145" s="80" t="s">
        <v>123</v>
      </c>
    </row>
    <row r="146" spans="1:6" ht="27" customHeight="1">
      <c r="A146" s="37" t="s">
        <v>80</v>
      </c>
      <c r="B146" s="38">
        <v>69</v>
      </c>
      <c r="C146" s="38">
        <v>48.88</v>
      </c>
      <c r="D146" s="38">
        <v>77.05</v>
      </c>
      <c r="E146" s="38">
        <v>40.83</v>
      </c>
      <c r="F146" s="42">
        <f>SUM(B146:E146)</f>
        <v>235.76</v>
      </c>
    </row>
    <row r="147" spans="1:6" ht="21" customHeight="1">
      <c r="A147" s="37" t="s">
        <v>81</v>
      </c>
      <c r="B147" s="38">
        <v>20.13</v>
      </c>
      <c r="C147" s="38">
        <v>14.38</v>
      </c>
      <c r="D147" s="38">
        <v>22.43</v>
      </c>
      <c r="E147" s="38">
        <v>12.08</v>
      </c>
      <c r="F147" s="42">
        <f>SUM(B147:E147)</f>
        <v>69.02</v>
      </c>
    </row>
    <row r="148" spans="1:6" ht="21" customHeight="1">
      <c r="A148" s="37" t="s">
        <v>82</v>
      </c>
      <c r="B148" s="38">
        <v>8050</v>
      </c>
      <c r="C148" s="38">
        <v>5750</v>
      </c>
      <c r="D148" s="38">
        <v>8970</v>
      </c>
      <c r="E148" s="38">
        <v>4830</v>
      </c>
      <c r="F148" s="42">
        <f>SUM(B148:E148)</f>
        <v>27600</v>
      </c>
    </row>
    <row r="149" spans="1:6" ht="27" customHeight="1">
      <c r="A149" s="89" t="s">
        <v>110</v>
      </c>
      <c r="B149" s="89"/>
      <c r="C149" s="89"/>
      <c r="D149" s="89"/>
      <c r="E149" s="89"/>
      <c r="F149" s="89"/>
    </row>
    <row r="150" spans="1:6" ht="21" customHeight="1">
      <c r="A150" s="89" t="s">
        <v>232</v>
      </c>
      <c r="B150" s="90"/>
      <c r="C150" s="90"/>
      <c r="D150" s="90"/>
      <c r="E150" s="90"/>
      <c r="F150" s="90"/>
    </row>
    <row r="151" spans="1:6" ht="30.75" customHeight="1">
      <c r="A151" s="89" t="s">
        <v>233</v>
      </c>
      <c r="B151" s="90"/>
      <c r="C151" s="90"/>
      <c r="D151" s="90"/>
      <c r="E151" s="90"/>
      <c r="F151" s="90"/>
    </row>
    <row r="152" spans="1:6" ht="27" customHeight="1">
      <c r="A152" s="89" t="s">
        <v>234</v>
      </c>
      <c r="B152" s="90"/>
      <c r="C152" s="90"/>
      <c r="D152" s="90"/>
      <c r="E152" s="90"/>
      <c r="F152" s="90"/>
    </row>
    <row r="153" spans="1:6" ht="27" customHeight="1">
      <c r="A153" s="89" t="s">
        <v>235</v>
      </c>
      <c r="B153" s="90"/>
      <c r="C153" s="90"/>
      <c r="D153" s="90"/>
      <c r="E153" s="90"/>
      <c r="F153" s="90"/>
    </row>
    <row r="154" spans="1:6" ht="21.75" customHeight="1">
      <c r="A154" s="89" t="s">
        <v>236</v>
      </c>
      <c r="B154" s="90"/>
      <c r="C154" s="90"/>
      <c r="D154" s="90"/>
      <c r="E154" s="90"/>
      <c r="F154" s="90"/>
    </row>
    <row r="155" spans="1:6" ht="27" customHeight="1">
      <c r="A155" s="98" t="s">
        <v>237</v>
      </c>
      <c r="B155" s="99"/>
      <c r="C155" s="99"/>
      <c r="D155" s="99"/>
      <c r="E155" s="99"/>
      <c r="F155" s="100"/>
    </row>
    <row r="156" spans="1:6" ht="27" customHeight="1">
      <c r="A156" s="98" t="s">
        <v>238</v>
      </c>
      <c r="B156" s="99"/>
      <c r="C156" s="99"/>
      <c r="D156" s="99"/>
      <c r="E156" s="99"/>
      <c r="F156" s="100"/>
    </row>
    <row r="157" spans="1:6" ht="45.75" customHeight="1">
      <c r="A157" s="98" t="s">
        <v>239</v>
      </c>
      <c r="B157" s="99"/>
      <c r="C157" s="99"/>
      <c r="D157" s="99"/>
      <c r="E157" s="99"/>
      <c r="F157" s="100"/>
    </row>
    <row r="158" spans="1:6" ht="27" customHeight="1">
      <c r="A158" s="98" t="s">
        <v>240</v>
      </c>
      <c r="B158" s="93"/>
      <c r="C158" s="93"/>
      <c r="D158" s="93"/>
      <c r="E158" s="93"/>
      <c r="F158" s="94"/>
    </row>
    <row r="159" spans="1:6" ht="27" customHeight="1">
      <c r="A159" s="92" t="s">
        <v>241</v>
      </c>
      <c r="B159" s="93"/>
      <c r="C159" s="93"/>
      <c r="D159" s="93"/>
      <c r="E159" s="93"/>
      <c r="F159" s="94"/>
    </row>
    <row r="160" spans="1:6" ht="27" customHeight="1">
      <c r="A160" s="98" t="s">
        <v>242</v>
      </c>
      <c r="B160" s="93"/>
      <c r="C160" s="93"/>
      <c r="D160" s="93"/>
      <c r="E160" s="93"/>
      <c r="F160" s="94"/>
    </row>
    <row r="161" spans="1:6" ht="27" customHeight="1">
      <c r="A161" s="49"/>
      <c r="B161" s="53"/>
      <c r="C161" s="53"/>
      <c r="D161" s="53"/>
      <c r="E161" s="53"/>
      <c r="F161" s="54"/>
    </row>
    <row r="162" spans="1:6" ht="31.5" customHeight="1">
      <c r="A162" s="119" t="s">
        <v>139</v>
      </c>
      <c r="B162" s="120"/>
      <c r="C162" s="119" t="s">
        <v>138</v>
      </c>
      <c r="D162" s="121"/>
      <c r="E162" s="121"/>
      <c r="F162" s="120"/>
    </row>
    <row r="163" spans="1:6" ht="27.75" customHeight="1">
      <c r="A163" s="55" t="s">
        <v>97</v>
      </c>
      <c r="B163" s="55" t="s">
        <v>98</v>
      </c>
      <c r="C163" s="113" t="s">
        <v>132</v>
      </c>
      <c r="D163" s="113"/>
      <c r="E163" s="113"/>
      <c r="F163" s="113"/>
    </row>
    <row r="164" spans="1:6" ht="12.75">
      <c r="A164" s="56" t="s">
        <v>129</v>
      </c>
      <c r="B164" s="57">
        <v>0.5</v>
      </c>
      <c r="C164" s="114" t="s">
        <v>133</v>
      </c>
      <c r="D164" s="114"/>
      <c r="E164" s="114"/>
      <c r="F164" s="57">
        <v>0</v>
      </c>
    </row>
    <row r="165" spans="1:6" ht="12.75">
      <c r="A165" s="56" t="s">
        <v>130</v>
      </c>
      <c r="B165" s="57">
        <v>0.4</v>
      </c>
      <c r="C165" s="114" t="s">
        <v>134</v>
      </c>
      <c r="D165" s="114"/>
      <c r="E165" s="114"/>
      <c r="F165" s="57">
        <v>0.05</v>
      </c>
    </row>
    <row r="166" spans="1:6" ht="12.75">
      <c r="A166" s="56" t="s">
        <v>131</v>
      </c>
      <c r="B166" s="57">
        <v>0.3</v>
      </c>
      <c r="C166" s="114" t="s">
        <v>135</v>
      </c>
      <c r="D166" s="114"/>
      <c r="E166" s="114"/>
      <c r="F166" s="57">
        <v>0.1</v>
      </c>
    </row>
    <row r="167" spans="1:6" ht="12.75">
      <c r="A167" s="56" t="s">
        <v>99</v>
      </c>
      <c r="B167" s="57">
        <v>0.25</v>
      </c>
      <c r="C167" s="114" t="s">
        <v>136</v>
      </c>
      <c r="D167" s="114"/>
      <c r="E167" s="114"/>
      <c r="F167" s="57">
        <v>0.15</v>
      </c>
    </row>
    <row r="168" spans="1:6" ht="12.75">
      <c r="A168" s="56" t="s">
        <v>100</v>
      </c>
      <c r="B168" s="57">
        <v>0.2</v>
      </c>
      <c r="C168" s="115" t="s">
        <v>137</v>
      </c>
      <c r="D168" s="116"/>
      <c r="E168" s="116"/>
      <c r="F168" s="117"/>
    </row>
    <row r="169" spans="1:6" ht="12.75">
      <c r="A169" s="56" t="s">
        <v>101</v>
      </c>
      <c r="B169" s="58">
        <v>0.15</v>
      </c>
      <c r="C169" s="59"/>
      <c r="D169" s="60"/>
      <c r="E169" s="27"/>
      <c r="F169" s="59"/>
    </row>
    <row r="170" spans="1:6" ht="12.75">
      <c r="A170" s="56" t="s">
        <v>102</v>
      </c>
      <c r="B170" s="58">
        <v>0.1</v>
      </c>
      <c r="C170" s="59"/>
      <c r="D170" s="60"/>
      <c r="E170" s="27"/>
      <c r="F170" s="59"/>
    </row>
    <row r="171" spans="1:6" ht="12.75">
      <c r="A171" s="56" t="s">
        <v>117</v>
      </c>
      <c r="B171" s="58">
        <v>0.05</v>
      </c>
      <c r="C171" s="59"/>
      <c r="D171" s="61"/>
      <c r="E171" s="28"/>
      <c r="F171" s="28"/>
    </row>
    <row r="172" spans="1:6" ht="12.75">
      <c r="A172" s="56" t="s">
        <v>118</v>
      </c>
      <c r="B172" s="58">
        <v>0</v>
      </c>
      <c r="C172" s="59"/>
      <c r="D172" s="61"/>
      <c r="E172" s="28"/>
      <c r="F172" s="28"/>
    </row>
    <row r="173" spans="1:3" ht="21.75" customHeight="1">
      <c r="A173" s="122"/>
      <c r="B173" s="123"/>
      <c r="C173" s="123"/>
    </row>
    <row r="174" spans="1:3" ht="21.75" customHeight="1">
      <c r="A174" s="122"/>
      <c r="B174" s="123"/>
      <c r="C174" s="123"/>
    </row>
    <row r="175" spans="1:3" ht="21.75" customHeight="1">
      <c r="A175" s="122"/>
      <c r="B175" s="123"/>
      <c r="C175" s="123"/>
    </row>
  </sheetData>
  <sheetProtection/>
  <mergeCells count="75">
    <mergeCell ref="B107:F107"/>
    <mergeCell ref="B92:C92"/>
    <mergeCell ref="B108:F108"/>
    <mergeCell ref="B138:F138"/>
    <mergeCell ref="B139:F139"/>
    <mergeCell ref="B90:C90"/>
    <mergeCell ref="A121:F121"/>
    <mergeCell ref="A114:F114"/>
    <mergeCell ref="A22:F22"/>
    <mergeCell ref="A175:C175"/>
    <mergeCell ref="A173:C173"/>
    <mergeCell ref="A174:C174"/>
    <mergeCell ref="A151:F151"/>
    <mergeCell ref="A156:F156"/>
    <mergeCell ref="A152:F152"/>
    <mergeCell ref="A153:F153"/>
    <mergeCell ref="B86:C86"/>
    <mergeCell ref="B140:F140"/>
    <mergeCell ref="A150:F150"/>
    <mergeCell ref="A149:F149"/>
    <mergeCell ref="C165:E165"/>
    <mergeCell ref="C166:E166"/>
    <mergeCell ref="A157:F157"/>
    <mergeCell ref="C164:E164"/>
    <mergeCell ref="A160:F160"/>
    <mergeCell ref="A158:F158"/>
    <mergeCell ref="A162:B162"/>
    <mergeCell ref="C162:F162"/>
    <mergeCell ref="C163:F163"/>
    <mergeCell ref="C167:E167"/>
    <mergeCell ref="C168:F168"/>
    <mergeCell ref="A12:F12"/>
    <mergeCell ref="A13:F13"/>
    <mergeCell ref="A14:F14"/>
    <mergeCell ref="B83:C83"/>
    <mergeCell ref="B84:C84"/>
    <mergeCell ref="B87:C87"/>
    <mergeCell ref="E91:F91"/>
    <mergeCell ref="A63:F63"/>
    <mergeCell ref="A2:F2"/>
    <mergeCell ref="A10:F10"/>
    <mergeCell ref="B91:C91"/>
    <mergeCell ref="E90:F90"/>
    <mergeCell ref="A11:F11"/>
    <mergeCell ref="A26:F26"/>
    <mergeCell ref="A65:F65"/>
    <mergeCell ref="B85:C85"/>
    <mergeCell ref="B88:C88"/>
    <mergeCell ref="E85:F85"/>
    <mergeCell ref="A81:F81"/>
    <mergeCell ref="A79:F79"/>
    <mergeCell ref="E80:F80"/>
    <mergeCell ref="B80:C80"/>
    <mergeCell ref="E92:F92"/>
    <mergeCell ref="E88:F88"/>
    <mergeCell ref="A159:F159"/>
    <mergeCell ref="E89:F89"/>
    <mergeCell ref="B89:C89"/>
    <mergeCell ref="E86:F86"/>
    <mergeCell ref="E87:F87"/>
    <mergeCell ref="A154:F154"/>
    <mergeCell ref="A155:F155"/>
    <mergeCell ref="A136:F136"/>
    <mergeCell ref="A109:F109"/>
    <mergeCell ref="A137:F137"/>
    <mergeCell ref="A1:F1"/>
    <mergeCell ref="E83:F83"/>
    <mergeCell ref="E84:F84"/>
    <mergeCell ref="B82:C82"/>
    <mergeCell ref="E82:F82"/>
    <mergeCell ref="A70:F70"/>
    <mergeCell ref="A23:F23"/>
    <mergeCell ref="A24:F24"/>
    <mergeCell ref="A25:F25"/>
    <mergeCell ref="A58:F58"/>
  </mergeCells>
  <printOptions horizontalCentered="1"/>
  <pageMargins left="0" right="0" top="0.984251968503937" bottom="0" header="0.15748031496062992" footer="0"/>
  <pageSetup fitToHeight="2" horizontalDpi="300" verticalDpi="300" orientation="landscape" paperSize="9" scale="55" r:id="rId1"/>
  <headerFooter alignWithMargins="0">
    <oddHeader>&amp;C&amp;"Verdana,Kalın"&amp;16MESAM-MSG-MÜYAP-MÜYORBİR ORTAK TARİFELERİ 2009
 EK-A UMUMİ MAHALLER</oddHeader>
  </headerFooter>
</worksheet>
</file>

<file path=xl/worksheets/sheet2.xml><?xml version="1.0" encoding="utf-8"?>
<worksheet xmlns="http://schemas.openxmlformats.org/spreadsheetml/2006/main" xmlns:r="http://schemas.openxmlformats.org/officeDocument/2006/relationships">
  <dimension ref="A1:M43"/>
  <sheetViews>
    <sheetView zoomScale="70" zoomScaleNormal="70" zoomScalePageLayoutView="0" workbookViewId="0" topLeftCell="A1">
      <selection activeCell="A1" sqref="A1:A2"/>
    </sheetView>
  </sheetViews>
  <sheetFormatPr defaultColWidth="8.00390625" defaultRowHeight="12.75"/>
  <cols>
    <col min="1" max="1" width="8.25390625" style="67" customWidth="1"/>
    <col min="2" max="2" width="12.50390625" style="67" customWidth="1"/>
    <col min="3" max="3" width="11.25390625" style="67" customWidth="1"/>
    <col min="4" max="4" width="31.875" style="67" customWidth="1"/>
    <col min="5" max="7" width="12.625" style="67" customWidth="1"/>
    <col min="8" max="12" width="18.625" style="67" customWidth="1"/>
    <col min="13" max="13" width="25.375" style="67" hidden="1" customWidth="1"/>
    <col min="14" max="14" width="13.875" style="67" customWidth="1"/>
    <col min="15" max="16384" width="8.00390625" style="67" customWidth="1"/>
  </cols>
  <sheetData>
    <row r="1" spans="1:13" ht="39.75" customHeight="1">
      <c r="A1" s="139" t="s">
        <v>2</v>
      </c>
      <c r="B1" s="130" t="s">
        <v>3</v>
      </c>
      <c r="C1" s="130" t="s">
        <v>4</v>
      </c>
      <c r="D1" s="130" t="s">
        <v>36</v>
      </c>
      <c r="E1" s="137" t="s">
        <v>151</v>
      </c>
      <c r="F1" s="141" t="s">
        <v>152</v>
      </c>
      <c r="G1" s="134" t="s">
        <v>153</v>
      </c>
      <c r="H1" s="135" t="s">
        <v>266</v>
      </c>
      <c r="I1" s="135" t="s">
        <v>274</v>
      </c>
      <c r="J1" s="135" t="s">
        <v>275</v>
      </c>
      <c r="K1" s="135" t="s">
        <v>276</v>
      </c>
      <c r="L1" s="134" t="s">
        <v>123</v>
      </c>
      <c r="M1" s="134" t="s">
        <v>144</v>
      </c>
    </row>
    <row r="2" spans="1:13" ht="39.75" customHeight="1">
      <c r="A2" s="140"/>
      <c r="B2" s="130"/>
      <c r="C2" s="130"/>
      <c r="D2" s="130"/>
      <c r="E2" s="138"/>
      <c r="F2" s="142"/>
      <c r="G2" s="134"/>
      <c r="H2" s="135"/>
      <c r="I2" s="135"/>
      <c r="J2" s="135"/>
      <c r="K2" s="135"/>
      <c r="L2" s="134"/>
      <c r="M2" s="146"/>
    </row>
    <row r="3" spans="1:13" ht="36" customHeight="1">
      <c r="A3" s="136" t="s">
        <v>5</v>
      </c>
      <c r="B3" s="134" t="s">
        <v>6</v>
      </c>
      <c r="C3" s="10" t="s">
        <v>7</v>
      </c>
      <c r="D3" s="4" t="s">
        <v>47</v>
      </c>
      <c r="E3" s="11">
        <v>0.0195</v>
      </c>
      <c r="F3" s="11">
        <v>0.0105</v>
      </c>
      <c r="G3" s="12">
        <v>0.03</v>
      </c>
      <c r="H3" s="1">
        <v>825000</v>
      </c>
      <c r="I3" s="1">
        <f>H3</f>
        <v>825000</v>
      </c>
      <c r="J3" s="1">
        <v>577500</v>
      </c>
      <c r="K3" s="1">
        <v>310961.2</v>
      </c>
      <c r="L3" s="21">
        <f>H3+I3+J3+K3</f>
        <v>2538461.2</v>
      </c>
      <c r="M3" s="68">
        <f>L3+(L3*0.1)</f>
        <v>2792307.3200000003</v>
      </c>
    </row>
    <row r="4" spans="1:13" ht="36" customHeight="1">
      <c r="A4" s="136"/>
      <c r="B4" s="134"/>
      <c r="C4" s="13" t="s">
        <v>7</v>
      </c>
      <c r="D4" s="4" t="s">
        <v>48</v>
      </c>
      <c r="E4" s="11">
        <v>0.0195</v>
      </c>
      <c r="F4" s="11">
        <v>0.0105</v>
      </c>
      <c r="G4" s="12">
        <v>0.03</v>
      </c>
      <c r="H4" s="1">
        <v>641300</v>
      </c>
      <c r="I4" s="1">
        <v>545600</v>
      </c>
      <c r="J4" s="1">
        <v>415415</v>
      </c>
      <c r="K4" s="1">
        <v>223685</v>
      </c>
      <c r="L4" s="21">
        <f aca="true" t="shared" si="0" ref="L4:L15">SUM(H4:K4)</f>
        <v>1826000</v>
      </c>
      <c r="M4" s="68">
        <f>L4+(L4*0.1)</f>
        <v>2008600</v>
      </c>
    </row>
    <row r="5" spans="1:13" ht="36" customHeight="1">
      <c r="A5" s="136"/>
      <c r="B5" s="134"/>
      <c r="C5" s="13" t="s">
        <v>7</v>
      </c>
      <c r="D5" s="4" t="s">
        <v>49</v>
      </c>
      <c r="E5" s="11">
        <v>0.0195</v>
      </c>
      <c r="F5" s="11">
        <v>0.0105</v>
      </c>
      <c r="G5" s="12">
        <v>0.03</v>
      </c>
      <c r="H5" s="1">
        <v>484000</v>
      </c>
      <c r="I5" s="1">
        <v>410300</v>
      </c>
      <c r="J5" s="1">
        <v>313005</v>
      </c>
      <c r="K5" s="1">
        <v>168540.9</v>
      </c>
      <c r="L5" s="21">
        <f t="shared" si="0"/>
        <v>1375845.9</v>
      </c>
      <c r="M5" s="68">
        <f>L5+(L5*0.1)</f>
        <v>1513430.49</v>
      </c>
    </row>
    <row r="6" spans="1:13" ht="36" customHeight="1">
      <c r="A6" s="136"/>
      <c r="B6" s="134"/>
      <c r="C6" s="13" t="s">
        <v>7</v>
      </c>
      <c r="D6" s="4" t="s">
        <v>50</v>
      </c>
      <c r="E6" s="11">
        <v>0.0195</v>
      </c>
      <c r="F6" s="11">
        <v>0.0105</v>
      </c>
      <c r="G6" s="12">
        <v>0.03</v>
      </c>
      <c r="H6" s="1">
        <v>264000</v>
      </c>
      <c r="I6" s="1">
        <v>258500</v>
      </c>
      <c r="J6" s="1">
        <v>182875</v>
      </c>
      <c r="K6" s="1">
        <v>98472</v>
      </c>
      <c r="L6" s="21">
        <f t="shared" si="0"/>
        <v>803847</v>
      </c>
      <c r="M6" s="68">
        <f>L6+(L6*0.1)</f>
        <v>884231.7</v>
      </c>
    </row>
    <row r="7" spans="1:13" ht="36" customHeight="1">
      <c r="A7" s="136"/>
      <c r="B7" s="134"/>
      <c r="C7" s="13" t="s">
        <v>7</v>
      </c>
      <c r="D7" s="4" t="s">
        <v>51</v>
      </c>
      <c r="E7" s="11">
        <v>0.0195</v>
      </c>
      <c r="F7" s="11">
        <v>0.0105</v>
      </c>
      <c r="G7" s="12">
        <v>0.03</v>
      </c>
      <c r="H7" s="1">
        <v>137500</v>
      </c>
      <c r="I7" s="1">
        <v>137500</v>
      </c>
      <c r="J7" s="1">
        <v>96250</v>
      </c>
      <c r="K7" s="1">
        <v>51826.5</v>
      </c>
      <c r="L7" s="21">
        <f t="shared" si="0"/>
        <v>423076.5</v>
      </c>
      <c r="M7" s="68">
        <f>L7+(L7*0.1)</f>
        <v>465384.15</v>
      </c>
    </row>
    <row r="8" spans="1:13" ht="43.5" customHeight="1">
      <c r="A8" s="14" t="s">
        <v>8</v>
      </c>
      <c r="B8" s="2" t="s">
        <v>9</v>
      </c>
      <c r="C8" s="13" t="s">
        <v>7</v>
      </c>
      <c r="D8" s="4" t="s">
        <v>52</v>
      </c>
      <c r="E8" s="11">
        <v>0.0195</v>
      </c>
      <c r="F8" s="11">
        <v>0.0105</v>
      </c>
      <c r="G8" s="12">
        <v>0.03</v>
      </c>
      <c r="H8" s="65">
        <v>71500</v>
      </c>
      <c r="I8" s="65">
        <v>71500</v>
      </c>
      <c r="J8" s="1">
        <v>51480</v>
      </c>
      <c r="K8" s="1">
        <v>27500</v>
      </c>
      <c r="L8" s="21">
        <f t="shared" si="0"/>
        <v>221980</v>
      </c>
      <c r="M8" s="68">
        <v>48000</v>
      </c>
    </row>
    <row r="9" spans="1:13" ht="36" customHeight="1">
      <c r="A9" s="126" t="s">
        <v>11</v>
      </c>
      <c r="B9" s="134" t="s">
        <v>13</v>
      </c>
      <c r="C9" s="133" t="s">
        <v>53</v>
      </c>
      <c r="D9" s="133"/>
      <c r="E9" s="11">
        <v>0.0195</v>
      </c>
      <c r="F9" s="11">
        <v>0.0105</v>
      </c>
      <c r="G9" s="12">
        <v>0.03</v>
      </c>
      <c r="H9" s="65">
        <v>143000</v>
      </c>
      <c r="I9" s="1">
        <v>143000</v>
      </c>
      <c r="J9" s="1">
        <v>100100</v>
      </c>
      <c r="K9" s="1">
        <v>53900</v>
      </c>
      <c r="L9" s="21">
        <f t="shared" si="0"/>
        <v>440000</v>
      </c>
      <c r="M9" s="68">
        <f>L9-(L9*0.25)</f>
        <v>330000</v>
      </c>
    </row>
    <row r="10" spans="1:13" ht="33.75" customHeight="1">
      <c r="A10" s="126"/>
      <c r="B10" s="134"/>
      <c r="C10" s="133" t="s">
        <v>54</v>
      </c>
      <c r="D10" s="133"/>
      <c r="E10" s="11">
        <v>0.0195</v>
      </c>
      <c r="F10" s="11">
        <v>0.0105</v>
      </c>
      <c r="G10" s="12">
        <v>0.03</v>
      </c>
      <c r="H10" s="145">
        <v>82500</v>
      </c>
      <c r="I10" s="1">
        <v>82500</v>
      </c>
      <c r="J10" s="1">
        <v>54670</v>
      </c>
      <c r="K10" s="1">
        <v>29700</v>
      </c>
      <c r="L10" s="21">
        <f t="shared" si="0"/>
        <v>249370</v>
      </c>
      <c r="M10" s="68">
        <f>L10-(L10*0.25)</f>
        <v>187027.5</v>
      </c>
    </row>
    <row r="11" spans="1:13" ht="6" customHeight="1" hidden="1">
      <c r="A11" s="126"/>
      <c r="B11" s="134"/>
      <c r="C11" s="133"/>
      <c r="D11" s="133"/>
      <c r="E11" s="11">
        <v>0.0195</v>
      </c>
      <c r="F11" s="11">
        <v>0.0105</v>
      </c>
      <c r="G11" s="12">
        <v>0.03</v>
      </c>
      <c r="H11" s="145"/>
      <c r="I11" s="1">
        <v>120824</v>
      </c>
      <c r="J11" s="1">
        <v>88352.55</v>
      </c>
      <c r="K11" s="1">
        <v>47574.45</v>
      </c>
      <c r="L11" s="21">
        <f t="shared" si="0"/>
        <v>256751</v>
      </c>
      <c r="M11" s="68"/>
    </row>
    <row r="12" spans="1:13" ht="36" customHeight="1">
      <c r="A12" s="126" t="s">
        <v>12</v>
      </c>
      <c r="B12" s="134" t="s">
        <v>27</v>
      </c>
      <c r="C12" s="133" t="s">
        <v>55</v>
      </c>
      <c r="D12" s="133"/>
      <c r="E12" s="11">
        <v>0.0195</v>
      </c>
      <c r="F12" s="11">
        <v>0.0105</v>
      </c>
      <c r="G12" s="12">
        <v>0.03</v>
      </c>
      <c r="H12" s="65">
        <v>143000</v>
      </c>
      <c r="I12" s="1">
        <v>130000</v>
      </c>
      <c r="J12" s="1">
        <v>100100</v>
      </c>
      <c r="K12" s="1">
        <v>53900</v>
      </c>
      <c r="L12" s="21">
        <f>SUM(H12:K12)</f>
        <v>427000</v>
      </c>
      <c r="M12" s="68">
        <v>282563.25</v>
      </c>
    </row>
    <row r="13" spans="1:13" ht="36" customHeight="1">
      <c r="A13" s="126"/>
      <c r="B13" s="134"/>
      <c r="C13" s="133" t="s">
        <v>56</v>
      </c>
      <c r="D13" s="133"/>
      <c r="E13" s="11">
        <v>0.0195</v>
      </c>
      <c r="F13" s="11">
        <v>0.0105</v>
      </c>
      <c r="G13" s="12">
        <v>0.03</v>
      </c>
      <c r="H13" s="66">
        <v>82500</v>
      </c>
      <c r="I13" s="1">
        <v>67000</v>
      </c>
      <c r="J13" s="1">
        <v>54670</v>
      </c>
      <c r="K13" s="1">
        <v>29425</v>
      </c>
      <c r="L13" s="21">
        <f>SUM(H13:K13)</f>
        <v>233595</v>
      </c>
      <c r="M13" s="68">
        <v>148781.67</v>
      </c>
    </row>
    <row r="14" spans="1:13" ht="36" customHeight="1">
      <c r="A14" s="126"/>
      <c r="B14" s="134"/>
      <c r="C14" s="133" t="s">
        <v>32</v>
      </c>
      <c r="D14" s="133"/>
      <c r="E14" s="11">
        <v>0.0195</v>
      </c>
      <c r="F14" s="11">
        <v>0.0105</v>
      </c>
      <c r="G14" s="12">
        <v>0.03</v>
      </c>
      <c r="H14" s="1">
        <v>40700</v>
      </c>
      <c r="I14" s="1">
        <v>40700</v>
      </c>
      <c r="J14" s="1">
        <v>28600</v>
      </c>
      <c r="K14" s="1">
        <v>15400</v>
      </c>
      <c r="L14" s="21">
        <f>SUM(H14:K14)</f>
        <v>125400</v>
      </c>
      <c r="M14" s="68">
        <v>30000</v>
      </c>
    </row>
    <row r="15" spans="1:13" ht="42.75" customHeight="1">
      <c r="A15" s="17" t="s">
        <v>14</v>
      </c>
      <c r="B15" s="2" t="s">
        <v>17</v>
      </c>
      <c r="C15" s="13" t="s">
        <v>7</v>
      </c>
      <c r="D15" s="13" t="s">
        <v>57</v>
      </c>
      <c r="E15" s="11">
        <v>0.0195</v>
      </c>
      <c r="F15" s="11">
        <v>0.0105</v>
      </c>
      <c r="G15" s="12">
        <v>0.03</v>
      </c>
      <c r="H15" s="1">
        <v>37000</v>
      </c>
      <c r="I15" s="1">
        <v>37000</v>
      </c>
      <c r="J15" s="1">
        <v>26000</v>
      </c>
      <c r="K15" s="1">
        <v>14000</v>
      </c>
      <c r="L15" s="21">
        <f t="shared" si="0"/>
        <v>114000</v>
      </c>
      <c r="M15" s="68">
        <f>M14</f>
        <v>30000</v>
      </c>
    </row>
    <row r="16" spans="1:13" ht="34.5" customHeight="1">
      <c r="A16" s="143" t="s">
        <v>16</v>
      </c>
      <c r="B16" s="134" t="s">
        <v>20</v>
      </c>
      <c r="C16" s="133" t="s">
        <v>147</v>
      </c>
      <c r="D16" s="133"/>
      <c r="E16" s="11">
        <v>0.0195</v>
      </c>
      <c r="F16" s="11">
        <v>0.0105</v>
      </c>
      <c r="G16" s="12">
        <v>0.03</v>
      </c>
      <c r="H16" s="3" t="s">
        <v>162</v>
      </c>
      <c r="I16" s="3" t="s">
        <v>162</v>
      </c>
      <c r="J16" s="4" t="s">
        <v>163</v>
      </c>
      <c r="K16" s="4" t="s">
        <v>164</v>
      </c>
      <c r="L16" s="2" t="s">
        <v>92</v>
      </c>
      <c r="M16" s="5">
        <v>0.03</v>
      </c>
    </row>
    <row r="17" spans="1:13" ht="30.75" customHeight="1">
      <c r="A17" s="143"/>
      <c r="B17" s="134"/>
      <c r="C17" s="133" t="s">
        <v>148</v>
      </c>
      <c r="D17" s="133"/>
      <c r="E17" s="11">
        <v>0.0195</v>
      </c>
      <c r="F17" s="11">
        <v>0.0105</v>
      </c>
      <c r="G17" s="12">
        <v>0.03</v>
      </c>
      <c r="H17" s="3" t="s">
        <v>162</v>
      </c>
      <c r="I17" s="3" t="s">
        <v>162</v>
      </c>
      <c r="J17" s="4" t="s">
        <v>163</v>
      </c>
      <c r="K17" s="4" t="s">
        <v>164</v>
      </c>
      <c r="L17" s="2" t="s">
        <v>92</v>
      </c>
      <c r="M17" s="5">
        <v>0.03</v>
      </c>
    </row>
    <row r="18" spans="1:13" ht="29.25" customHeight="1">
      <c r="A18" s="143"/>
      <c r="B18" s="134"/>
      <c r="C18" s="133" t="s">
        <v>149</v>
      </c>
      <c r="D18" s="133"/>
      <c r="E18" s="11">
        <v>0.0195</v>
      </c>
      <c r="F18" s="11">
        <v>0.0105</v>
      </c>
      <c r="G18" s="12">
        <v>0.03</v>
      </c>
      <c r="H18" s="3" t="s">
        <v>162</v>
      </c>
      <c r="I18" s="3" t="s">
        <v>162</v>
      </c>
      <c r="J18" s="4" t="s">
        <v>163</v>
      </c>
      <c r="K18" s="4" t="s">
        <v>164</v>
      </c>
      <c r="L18" s="2" t="s">
        <v>92</v>
      </c>
      <c r="M18" s="5">
        <v>0.03</v>
      </c>
    </row>
    <row r="19" spans="1:13" ht="51.75" customHeight="1">
      <c r="A19" s="17"/>
      <c r="B19" s="2"/>
      <c r="C19" s="131" t="s">
        <v>150</v>
      </c>
      <c r="D19" s="132"/>
      <c r="E19" s="11">
        <v>0.0195</v>
      </c>
      <c r="F19" s="11">
        <v>0.0105</v>
      </c>
      <c r="G19" s="12">
        <v>0.03</v>
      </c>
      <c r="H19" s="3" t="s">
        <v>173</v>
      </c>
      <c r="I19" s="3" t="s">
        <v>173</v>
      </c>
      <c r="J19" s="4" t="s">
        <v>174</v>
      </c>
      <c r="K19" s="4" t="s">
        <v>175</v>
      </c>
      <c r="L19" s="2" t="s">
        <v>146</v>
      </c>
      <c r="M19" s="4" t="s">
        <v>146</v>
      </c>
    </row>
    <row r="20" spans="1:13" ht="54" customHeight="1">
      <c r="A20" s="15" t="s">
        <v>18</v>
      </c>
      <c r="B20" s="2" t="s">
        <v>35</v>
      </c>
      <c r="C20" s="16" t="s">
        <v>33</v>
      </c>
      <c r="D20" s="10" t="s">
        <v>93</v>
      </c>
      <c r="E20" s="11">
        <v>0.0195</v>
      </c>
      <c r="F20" s="11">
        <v>0.0105</v>
      </c>
      <c r="G20" s="12">
        <v>0.03</v>
      </c>
      <c r="H20" s="1">
        <v>60500</v>
      </c>
      <c r="I20" s="1">
        <v>44000</v>
      </c>
      <c r="J20" s="1">
        <v>38500</v>
      </c>
      <c r="K20" s="1">
        <v>20581</v>
      </c>
      <c r="L20" s="21">
        <f>SUM(H20:K20)</f>
        <v>163581</v>
      </c>
      <c r="M20" s="68">
        <f>L20</f>
        <v>163581</v>
      </c>
    </row>
    <row r="21" spans="1:13" ht="33" customHeight="1">
      <c r="A21" s="113" t="s">
        <v>267</v>
      </c>
      <c r="B21" s="113"/>
      <c r="C21" s="113"/>
      <c r="D21" s="113"/>
      <c r="E21" s="113"/>
      <c r="F21" s="113"/>
      <c r="G21" s="113"/>
      <c r="H21" s="113"/>
      <c r="I21" s="113"/>
      <c r="J21" s="113"/>
      <c r="K21" s="113"/>
      <c r="L21" s="113"/>
      <c r="M21" s="69"/>
    </row>
    <row r="22" spans="1:13" ht="20.25" customHeight="1">
      <c r="A22" s="134" t="s">
        <v>110</v>
      </c>
      <c r="B22" s="134"/>
      <c r="C22" s="134"/>
      <c r="D22" s="134"/>
      <c r="E22" s="134"/>
      <c r="F22" s="134"/>
      <c r="G22" s="134"/>
      <c r="H22" s="125"/>
      <c r="I22" s="125"/>
      <c r="J22" s="125"/>
      <c r="K22" s="125"/>
      <c r="L22" s="125"/>
      <c r="M22" s="125"/>
    </row>
    <row r="23" spans="1:13" ht="18.75" customHeight="1">
      <c r="A23" s="124" t="s">
        <v>243</v>
      </c>
      <c r="B23" s="124"/>
      <c r="C23" s="124"/>
      <c r="D23" s="124"/>
      <c r="E23" s="124"/>
      <c r="F23" s="124"/>
      <c r="G23" s="124"/>
      <c r="H23" s="125"/>
      <c r="I23" s="125"/>
      <c r="J23" s="125"/>
      <c r="K23" s="125"/>
      <c r="L23" s="125"/>
      <c r="M23" s="125"/>
    </row>
    <row r="24" spans="1:13" ht="27" customHeight="1">
      <c r="A24" s="124" t="s">
        <v>244</v>
      </c>
      <c r="B24" s="124"/>
      <c r="C24" s="124"/>
      <c r="D24" s="124"/>
      <c r="E24" s="124"/>
      <c r="F24" s="124"/>
      <c r="G24" s="124"/>
      <c r="H24" s="125"/>
      <c r="I24" s="125"/>
      <c r="J24" s="125"/>
      <c r="K24" s="125"/>
      <c r="L24" s="125"/>
      <c r="M24" s="125"/>
    </row>
    <row r="25" spans="1:13" ht="18.75" customHeight="1">
      <c r="A25" s="124" t="s">
        <v>165</v>
      </c>
      <c r="B25" s="124"/>
      <c r="C25" s="124"/>
      <c r="D25" s="124"/>
      <c r="E25" s="124"/>
      <c r="F25" s="124"/>
      <c r="G25" s="124"/>
      <c r="H25" s="125"/>
      <c r="I25" s="125"/>
      <c r="J25" s="125"/>
      <c r="K25" s="125"/>
      <c r="L25" s="125"/>
      <c r="M25" s="125"/>
    </row>
    <row r="26" spans="1:13" ht="27" customHeight="1">
      <c r="A26" s="124" t="s">
        <v>245</v>
      </c>
      <c r="B26" s="124"/>
      <c r="C26" s="124"/>
      <c r="D26" s="124"/>
      <c r="E26" s="124"/>
      <c r="F26" s="124"/>
      <c r="G26" s="124"/>
      <c r="H26" s="125"/>
      <c r="I26" s="125"/>
      <c r="J26" s="125"/>
      <c r="K26" s="125"/>
      <c r="L26" s="125"/>
      <c r="M26" s="125"/>
    </row>
    <row r="27" spans="1:13" ht="18.75" customHeight="1">
      <c r="A27" s="124" t="s">
        <v>246</v>
      </c>
      <c r="B27" s="124"/>
      <c r="C27" s="124"/>
      <c r="D27" s="124"/>
      <c r="E27" s="124"/>
      <c r="F27" s="124"/>
      <c r="G27" s="124"/>
      <c r="H27" s="125"/>
      <c r="I27" s="125"/>
      <c r="J27" s="125"/>
      <c r="K27" s="125"/>
      <c r="L27" s="125"/>
      <c r="M27" s="125"/>
    </row>
    <row r="28" spans="1:13" ht="27" customHeight="1">
      <c r="A28" s="124" t="s">
        <v>247</v>
      </c>
      <c r="B28" s="124"/>
      <c r="C28" s="124"/>
      <c r="D28" s="124"/>
      <c r="E28" s="124"/>
      <c r="F28" s="124"/>
      <c r="G28" s="124"/>
      <c r="H28" s="125"/>
      <c r="I28" s="125"/>
      <c r="J28" s="125"/>
      <c r="K28" s="125"/>
      <c r="L28" s="125"/>
      <c r="M28" s="125"/>
    </row>
    <row r="29" spans="1:13" ht="18.75" customHeight="1">
      <c r="A29" s="124" t="s">
        <v>248</v>
      </c>
      <c r="B29" s="124"/>
      <c r="C29" s="124"/>
      <c r="D29" s="124"/>
      <c r="E29" s="124"/>
      <c r="F29" s="124"/>
      <c r="G29" s="124"/>
      <c r="H29" s="125"/>
      <c r="I29" s="125"/>
      <c r="J29" s="125"/>
      <c r="K29" s="125"/>
      <c r="L29" s="125"/>
      <c r="M29" s="125"/>
    </row>
    <row r="30" spans="1:13" ht="27" customHeight="1">
      <c r="A30" s="124" t="s">
        <v>249</v>
      </c>
      <c r="B30" s="124"/>
      <c r="C30" s="124"/>
      <c r="D30" s="124"/>
      <c r="E30" s="124"/>
      <c r="F30" s="124"/>
      <c r="G30" s="124"/>
      <c r="H30" s="125"/>
      <c r="I30" s="125"/>
      <c r="J30" s="125"/>
      <c r="K30" s="125"/>
      <c r="L30" s="125"/>
      <c r="M30" s="125"/>
    </row>
    <row r="31" spans="1:13" ht="18.75" customHeight="1">
      <c r="A31" s="126" t="s">
        <v>250</v>
      </c>
      <c r="B31" s="126"/>
      <c r="C31" s="126"/>
      <c r="D31" s="126"/>
      <c r="E31" s="126"/>
      <c r="F31" s="126"/>
      <c r="G31" s="126"/>
      <c r="H31" s="126"/>
      <c r="I31" s="126"/>
      <c r="J31" s="126"/>
      <c r="K31" s="126"/>
      <c r="L31" s="126"/>
      <c r="M31" s="32"/>
    </row>
    <row r="32" spans="1:13" ht="18.75" customHeight="1">
      <c r="A32" s="126" t="s">
        <v>251</v>
      </c>
      <c r="B32" s="126"/>
      <c r="C32" s="126"/>
      <c r="D32" s="126"/>
      <c r="E32" s="126"/>
      <c r="F32" s="126"/>
      <c r="G32" s="126"/>
      <c r="H32" s="126"/>
      <c r="I32" s="126"/>
      <c r="J32" s="126"/>
      <c r="K32" s="126"/>
      <c r="L32" s="126"/>
      <c r="M32" s="10"/>
    </row>
    <row r="33" spans="1:13" ht="18.75" customHeight="1">
      <c r="A33" s="124" t="s">
        <v>252</v>
      </c>
      <c r="B33" s="124"/>
      <c r="C33" s="124"/>
      <c r="D33" s="124"/>
      <c r="E33" s="124"/>
      <c r="F33" s="124"/>
      <c r="G33" s="124"/>
      <c r="H33" s="125"/>
      <c r="I33" s="125"/>
      <c r="J33" s="125"/>
      <c r="K33" s="125"/>
      <c r="L33" s="125"/>
      <c r="M33" s="125"/>
    </row>
    <row r="34" ht="18.75" customHeight="1"/>
    <row r="35" spans="2:8" ht="31.5" customHeight="1">
      <c r="B35" s="134" t="s">
        <v>179</v>
      </c>
      <c r="C35" s="134"/>
      <c r="D35" s="134"/>
      <c r="E35" s="7"/>
      <c r="F35" s="134" t="s">
        <v>154</v>
      </c>
      <c r="G35" s="125"/>
      <c r="H35" s="125"/>
    </row>
    <row r="36" spans="1:8" ht="18.75" customHeight="1">
      <c r="A36" s="6"/>
      <c r="B36" s="130" t="s">
        <v>94</v>
      </c>
      <c r="C36" s="130"/>
      <c r="D36" s="2" t="s">
        <v>95</v>
      </c>
      <c r="E36" s="7"/>
      <c r="F36" s="128" t="s">
        <v>129</v>
      </c>
      <c r="G36" s="129"/>
      <c r="H36" s="18">
        <v>0.5</v>
      </c>
    </row>
    <row r="37" spans="1:8" ht="18.75" customHeight="1">
      <c r="A37" s="70"/>
      <c r="B37" s="127" t="s">
        <v>103</v>
      </c>
      <c r="C37" s="127"/>
      <c r="D37" s="5">
        <v>0.1</v>
      </c>
      <c r="E37" s="8"/>
      <c r="F37" s="128" t="s">
        <v>130</v>
      </c>
      <c r="G37" s="129"/>
      <c r="H37" s="18">
        <v>0.45</v>
      </c>
    </row>
    <row r="38" spans="1:8" ht="18.75" customHeight="1">
      <c r="A38" s="70"/>
      <c r="B38" s="127" t="s">
        <v>104</v>
      </c>
      <c r="C38" s="127"/>
      <c r="D38" s="5">
        <v>0.1</v>
      </c>
      <c r="E38" s="8"/>
      <c r="F38" s="128" t="s">
        <v>131</v>
      </c>
      <c r="G38" s="129"/>
      <c r="H38" s="18">
        <v>0.4</v>
      </c>
    </row>
    <row r="39" spans="1:8" ht="18.75" customHeight="1">
      <c r="A39" s="70"/>
      <c r="B39" s="127" t="s">
        <v>105</v>
      </c>
      <c r="C39" s="127"/>
      <c r="D39" s="5">
        <v>0.3</v>
      </c>
      <c r="E39" s="8"/>
      <c r="F39" s="128" t="s">
        <v>99</v>
      </c>
      <c r="G39" s="129"/>
      <c r="H39" s="18">
        <v>0.35</v>
      </c>
    </row>
    <row r="40" spans="1:8" ht="18.75" customHeight="1">
      <c r="A40" s="70"/>
      <c r="B40" s="127" t="s">
        <v>106</v>
      </c>
      <c r="C40" s="127"/>
      <c r="D40" s="5">
        <v>0.3</v>
      </c>
      <c r="E40" s="8"/>
      <c r="F40" s="128" t="s">
        <v>100</v>
      </c>
      <c r="G40" s="129"/>
      <c r="H40" s="18">
        <v>0.3</v>
      </c>
    </row>
    <row r="41" spans="1:8" ht="28.5" customHeight="1">
      <c r="A41" s="70"/>
      <c r="B41" s="144" t="s">
        <v>96</v>
      </c>
      <c r="C41" s="144"/>
      <c r="D41" s="5">
        <v>0.4</v>
      </c>
      <c r="E41" s="8"/>
      <c r="F41" s="128" t="s">
        <v>101</v>
      </c>
      <c r="G41" s="129"/>
      <c r="H41" s="18">
        <v>0.2</v>
      </c>
    </row>
    <row r="42" spans="1:8" ht="18.75" customHeight="1">
      <c r="A42" s="70"/>
      <c r="B42" s="70"/>
      <c r="C42" s="70"/>
      <c r="D42" s="70"/>
      <c r="E42" s="70"/>
      <c r="F42" s="128" t="s">
        <v>102</v>
      </c>
      <c r="G42" s="129"/>
      <c r="H42" s="18">
        <v>0.15</v>
      </c>
    </row>
    <row r="43" spans="1:8" ht="18.75" customHeight="1">
      <c r="A43" s="6"/>
      <c r="B43" s="70"/>
      <c r="C43" s="70"/>
      <c r="D43" s="70"/>
      <c r="E43" s="70"/>
      <c r="F43" s="128" t="s">
        <v>117</v>
      </c>
      <c r="G43" s="129"/>
      <c r="H43" s="18">
        <v>0.1</v>
      </c>
    </row>
  </sheetData>
  <sheetProtection/>
  <mergeCells count="60">
    <mergeCell ref="M1:M2"/>
    <mergeCell ref="L1:L2"/>
    <mergeCell ref="G1:G2"/>
    <mergeCell ref="A9:A11"/>
    <mergeCell ref="F42:G42"/>
    <mergeCell ref="F39:G39"/>
    <mergeCell ref="F40:G40"/>
    <mergeCell ref="B35:D35"/>
    <mergeCell ref="F35:H35"/>
    <mergeCell ref="H1:H2"/>
    <mergeCell ref="H10:H11"/>
    <mergeCell ref="C1:C2"/>
    <mergeCell ref="C18:D18"/>
    <mergeCell ref="A30:M30"/>
    <mergeCell ref="C13:D13"/>
    <mergeCell ref="B9:B11"/>
    <mergeCell ref="B12:B14"/>
    <mergeCell ref="A12:A14"/>
    <mergeCell ref="F43:G43"/>
    <mergeCell ref="A32:L32"/>
    <mergeCell ref="B39:C39"/>
    <mergeCell ref="B40:C40"/>
    <mergeCell ref="B41:C41"/>
    <mergeCell ref="F41:G41"/>
    <mergeCell ref="A1:A2"/>
    <mergeCell ref="D1:D2"/>
    <mergeCell ref="F1:F2"/>
    <mergeCell ref="J1:J2"/>
    <mergeCell ref="I1:I2"/>
    <mergeCell ref="A16:A18"/>
    <mergeCell ref="C12:D12"/>
    <mergeCell ref="C10:D11"/>
    <mergeCell ref="C9:D9"/>
    <mergeCell ref="C14:D14"/>
    <mergeCell ref="C16:D16"/>
    <mergeCell ref="A23:M23"/>
    <mergeCell ref="A21:L21"/>
    <mergeCell ref="A22:M22"/>
    <mergeCell ref="B16:B18"/>
    <mergeCell ref="K1:K2"/>
    <mergeCell ref="A3:A7"/>
    <mergeCell ref="B3:B7"/>
    <mergeCell ref="E1:E2"/>
    <mergeCell ref="B1:B2"/>
    <mergeCell ref="A27:M27"/>
    <mergeCell ref="A25:M25"/>
    <mergeCell ref="A26:M26"/>
    <mergeCell ref="A24:M24"/>
    <mergeCell ref="C19:D19"/>
    <mergeCell ref="C17:D17"/>
    <mergeCell ref="A28:M28"/>
    <mergeCell ref="A31:L31"/>
    <mergeCell ref="A29:M29"/>
    <mergeCell ref="A33:M33"/>
    <mergeCell ref="B38:C38"/>
    <mergeCell ref="F36:G36"/>
    <mergeCell ref="F37:G37"/>
    <mergeCell ref="F38:G38"/>
    <mergeCell ref="B37:C37"/>
    <mergeCell ref="B36:C36"/>
  </mergeCells>
  <printOptions horizontalCentered="1"/>
  <pageMargins left="0" right="0" top="0.5905511811023623" bottom="0" header="0" footer="0"/>
  <pageSetup fitToHeight="2" horizontalDpi="300" verticalDpi="300" orientation="landscape" paperSize="9" scale="60" r:id="rId1"/>
  <headerFooter alignWithMargins="0">
    <oddHeader>&amp;C&amp;"Verdana,Kalın"&amp;16MESAM-MSG-MÜYAP-MÜYORBİR ORTAK TARİFELERİ 2009 
EK-B  TELEVİZYON</oddHeader>
  </headerFooter>
  <ignoredErrors>
    <ignoredError sqref="L4:L20" formulaRange="1"/>
  </ignoredErrors>
</worksheet>
</file>

<file path=xl/worksheets/sheet3.xml><?xml version="1.0" encoding="utf-8"?>
<worksheet xmlns="http://schemas.openxmlformats.org/spreadsheetml/2006/main" xmlns:r="http://schemas.openxmlformats.org/officeDocument/2006/relationships">
  <dimension ref="A1:M41"/>
  <sheetViews>
    <sheetView zoomScalePageLayoutView="0" workbookViewId="0" topLeftCell="A1">
      <selection activeCell="A1" sqref="A1:A2"/>
    </sheetView>
  </sheetViews>
  <sheetFormatPr defaultColWidth="9.00390625" defaultRowHeight="12.75"/>
  <cols>
    <col min="1" max="1" width="8.75390625" style="67" customWidth="1"/>
    <col min="2" max="2" width="13.125" style="67" customWidth="1"/>
    <col min="3" max="3" width="10.625" style="67" customWidth="1"/>
    <col min="4" max="4" width="27.00390625" style="74" customWidth="1"/>
    <col min="5" max="6" width="11.625" style="67" customWidth="1"/>
    <col min="7" max="7" width="11.625" style="73" customWidth="1"/>
    <col min="8" max="8" width="17.625" style="75" customWidth="1"/>
    <col min="9" max="12" width="17.625" style="67" customWidth="1"/>
    <col min="13" max="13" width="24.50390625" style="67" hidden="1" customWidth="1"/>
    <col min="14" max="16384" width="9.00390625" style="67" customWidth="1"/>
  </cols>
  <sheetData>
    <row r="1" spans="1:13" ht="12.75" customHeight="1">
      <c r="A1" s="130" t="s">
        <v>2</v>
      </c>
      <c r="B1" s="130" t="s">
        <v>3</v>
      </c>
      <c r="C1" s="130"/>
      <c r="D1" s="130" t="s">
        <v>36</v>
      </c>
      <c r="E1" s="137" t="s">
        <v>151</v>
      </c>
      <c r="F1" s="141" t="s">
        <v>152</v>
      </c>
      <c r="G1" s="134" t="s">
        <v>153</v>
      </c>
      <c r="H1" s="135" t="s">
        <v>266</v>
      </c>
      <c r="I1" s="135" t="s">
        <v>274</v>
      </c>
      <c r="J1" s="135" t="s">
        <v>275</v>
      </c>
      <c r="K1" s="135" t="s">
        <v>276</v>
      </c>
      <c r="L1" s="134" t="s">
        <v>123</v>
      </c>
      <c r="M1" s="137" t="s">
        <v>144</v>
      </c>
    </row>
    <row r="2" spans="1:13" ht="36" customHeight="1">
      <c r="A2" s="130"/>
      <c r="B2" s="130"/>
      <c r="C2" s="130"/>
      <c r="D2" s="130"/>
      <c r="E2" s="138"/>
      <c r="F2" s="142"/>
      <c r="G2" s="134"/>
      <c r="H2" s="135"/>
      <c r="I2" s="135"/>
      <c r="J2" s="135"/>
      <c r="K2" s="135"/>
      <c r="L2" s="134"/>
      <c r="M2" s="151"/>
    </row>
    <row r="3" spans="1:13" ht="27.75" customHeight="1">
      <c r="A3" s="136" t="s">
        <v>5</v>
      </c>
      <c r="B3" s="134" t="s">
        <v>43</v>
      </c>
      <c r="C3" s="30" t="s">
        <v>23</v>
      </c>
      <c r="D3" s="31" t="s">
        <v>268</v>
      </c>
      <c r="E3" s="5">
        <v>0.02</v>
      </c>
      <c r="F3" s="5">
        <v>0.02</v>
      </c>
      <c r="G3" s="12">
        <v>0.04</v>
      </c>
      <c r="H3" s="1">
        <v>110000</v>
      </c>
      <c r="I3" s="1">
        <v>110000</v>
      </c>
      <c r="J3" s="1">
        <v>143000</v>
      </c>
      <c r="K3" s="1">
        <v>77000</v>
      </c>
      <c r="L3" s="1">
        <f aca="true" t="shared" si="0" ref="L3:L12">SUM(H3:K3)</f>
        <v>440000</v>
      </c>
      <c r="M3" s="68">
        <f>L3+(L3*0.1)</f>
        <v>484000</v>
      </c>
    </row>
    <row r="4" spans="1:13" ht="25.5" customHeight="1">
      <c r="A4" s="136"/>
      <c r="B4" s="134"/>
      <c r="C4" s="30" t="s">
        <v>188</v>
      </c>
      <c r="D4" s="31" t="s">
        <v>269</v>
      </c>
      <c r="E4" s="5">
        <v>0.02</v>
      </c>
      <c r="F4" s="5">
        <v>0.02</v>
      </c>
      <c r="G4" s="12">
        <v>0.04</v>
      </c>
      <c r="H4" s="1">
        <v>77000</v>
      </c>
      <c r="I4" s="76">
        <v>77000</v>
      </c>
      <c r="J4" s="1">
        <v>100100</v>
      </c>
      <c r="K4" s="1">
        <v>53900</v>
      </c>
      <c r="L4" s="1">
        <f t="shared" si="0"/>
        <v>308000</v>
      </c>
      <c r="M4" s="68">
        <f>L4+(L4*0.1)</f>
        <v>338800</v>
      </c>
    </row>
    <row r="5" spans="1:13" ht="27.75" customHeight="1">
      <c r="A5" s="125"/>
      <c r="B5" s="134"/>
      <c r="C5" s="30" t="s">
        <v>189</v>
      </c>
      <c r="D5" s="31" t="s">
        <v>270</v>
      </c>
      <c r="E5" s="5">
        <v>0.02</v>
      </c>
      <c r="F5" s="5">
        <v>0.02</v>
      </c>
      <c r="G5" s="12">
        <v>0.04</v>
      </c>
      <c r="H5" s="1">
        <v>55000</v>
      </c>
      <c r="I5" s="1">
        <v>55000</v>
      </c>
      <c r="J5" s="1">
        <v>71500</v>
      </c>
      <c r="K5" s="1">
        <v>38500</v>
      </c>
      <c r="L5" s="1">
        <f t="shared" si="0"/>
        <v>220000</v>
      </c>
      <c r="M5" s="68">
        <f>L5+(L5*0.1)</f>
        <v>242000</v>
      </c>
    </row>
    <row r="6" spans="1:13" ht="38.25">
      <c r="A6" s="14" t="s">
        <v>8</v>
      </c>
      <c r="B6" s="2" t="s">
        <v>44</v>
      </c>
      <c r="C6" s="30" t="s">
        <v>10</v>
      </c>
      <c r="D6" s="31" t="s">
        <v>7</v>
      </c>
      <c r="E6" s="5">
        <v>0.02</v>
      </c>
      <c r="F6" s="5">
        <v>0.02</v>
      </c>
      <c r="G6" s="12">
        <v>0.04</v>
      </c>
      <c r="H6" s="1">
        <v>27500</v>
      </c>
      <c r="I6" s="1">
        <v>27500</v>
      </c>
      <c r="J6" s="1">
        <v>35750</v>
      </c>
      <c r="K6" s="1">
        <v>19250</v>
      </c>
      <c r="L6" s="1">
        <f t="shared" si="0"/>
        <v>110000</v>
      </c>
      <c r="M6" s="68">
        <v>24000</v>
      </c>
    </row>
    <row r="7" spans="1:13" ht="12.75">
      <c r="A7" s="126" t="s">
        <v>11</v>
      </c>
      <c r="B7" s="134" t="s">
        <v>26</v>
      </c>
      <c r="C7" s="2" t="s">
        <v>28</v>
      </c>
      <c r="D7" s="31" t="s">
        <v>107</v>
      </c>
      <c r="E7" s="5">
        <v>0.02</v>
      </c>
      <c r="F7" s="5">
        <v>0.02</v>
      </c>
      <c r="G7" s="12">
        <v>0.04</v>
      </c>
      <c r="H7" s="1">
        <v>27500</v>
      </c>
      <c r="I7" s="1">
        <v>27500</v>
      </c>
      <c r="J7" s="1">
        <v>35750</v>
      </c>
      <c r="K7" s="1">
        <v>19250</v>
      </c>
      <c r="L7" s="1">
        <f t="shared" si="0"/>
        <v>110000</v>
      </c>
      <c r="M7" s="68">
        <f>M6</f>
        <v>24000</v>
      </c>
    </row>
    <row r="8" spans="1:13" ht="12.75">
      <c r="A8" s="126"/>
      <c r="B8" s="134"/>
      <c r="C8" s="2" t="s">
        <v>28</v>
      </c>
      <c r="D8" s="31" t="s">
        <v>108</v>
      </c>
      <c r="E8" s="5">
        <v>0.02</v>
      </c>
      <c r="F8" s="5">
        <v>0.02</v>
      </c>
      <c r="G8" s="12">
        <v>0.04</v>
      </c>
      <c r="H8" s="65">
        <v>18000</v>
      </c>
      <c r="I8" s="1">
        <v>17500</v>
      </c>
      <c r="J8" s="1">
        <v>22750</v>
      </c>
      <c r="K8" s="1">
        <v>12250</v>
      </c>
      <c r="L8" s="1">
        <f t="shared" si="0"/>
        <v>70500</v>
      </c>
      <c r="M8" s="68">
        <v>48000</v>
      </c>
    </row>
    <row r="9" spans="1:13" ht="12.75">
      <c r="A9" s="143" t="s">
        <v>12</v>
      </c>
      <c r="B9" s="134" t="s">
        <v>27</v>
      </c>
      <c r="C9" s="2" t="s">
        <v>29</v>
      </c>
      <c r="D9" s="31" t="s">
        <v>37</v>
      </c>
      <c r="E9" s="5">
        <v>0.02</v>
      </c>
      <c r="F9" s="5">
        <v>0.02</v>
      </c>
      <c r="G9" s="12">
        <v>0.04</v>
      </c>
      <c r="H9" s="1">
        <v>27500</v>
      </c>
      <c r="I9" s="1">
        <v>27500</v>
      </c>
      <c r="J9" s="1">
        <v>35750</v>
      </c>
      <c r="K9" s="1">
        <v>19250</v>
      </c>
      <c r="L9" s="1">
        <f t="shared" si="0"/>
        <v>110000</v>
      </c>
      <c r="M9" s="68">
        <f>M7</f>
        <v>24000</v>
      </c>
    </row>
    <row r="10" spans="1:13" ht="12.75">
      <c r="A10" s="143"/>
      <c r="B10" s="134"/>
      <c r="C10" s="2" t="s">
        <v>30</v>
      </c>
      <c r="D10" s="31" t="s">
        <v>38</v>
      </c>
      <c r="E10" s="5">
        <v>0.02</v>
      </c>
      <c r="F10" s="5">
        <v>0.02</v>
      </c>
      <c r="G10" s="12">
        <v>0.04</v>
      </c>
      <c r="H10" s="65">
        <v>18000</v>
      </c>
      <c r="I10" s="1">
        <v>17500</v>
      </c>
      <c r="J10" s="1">
        <v>22750</v>
      </c>
      <c r="K10" s="1">
        <v>12250</v>
      </c>
      <c r="L10" s="1">
        <f t="shared" si="0"/>
        <v>70500</v>
      </c>
      <c r="M10" s="68">
        <f>L10-(L10*0.25)</f>
        <v>52875</v>
      </c>
    </row>
    <row r="11" spans="1:13" ht="12.75">
      <c r="A11" s="143"/>
      <c r="B11" s="134"/>
      <c r="C11" s="30" t="s">
        <v>19</v>
      </c>
      <c r="D11" s="31" t="s">
        <v>15</v>
      </c>
      <c r="E11" s="5">
        <v>0.02</v>
      </c>
      <c r="F11" s="5">
        <v>0.02</v>
      </c>
      <c r="G11" s="12">
        <v>0.04</v>
      </c>
      <c r="H11" s="1">
        <v>14850</v>
      </c>
      <c r="I11" s="1">
        <v>14850</v>
      </c>
      <c r="J11" s="1">
        <v>19305</v>
      </c>
      <c r="K11" s="1">
        <v>10395</v>
      </c>
      <c r="L11" s="1">
        <f t="shared" si="0"/>
        <v>59400</v>
      </c>
      <c r="M11" s="68">
        <v>15000</v>
      </c>
    </row>
    <row r="12" spans="1:13" ht="38.25">
      <c r="A12" s="17" t="s">
        <v>14</v>
      </c>
      <c r="B12" s="2" t="s">
        <v>45</v>
      </c>
      <c r="C12" s="30" t="s">
        <v>21</v>
      </c>
      <c r="D12" s="31" t="s">
        <v>7</v>
      </c>
      <c r="E12" s="5">
        <v>0.02</v>
      </c>
      <c r="F12" s="5">
        <v>0.02</v>
      </c>
      <c r="G12" s="12">
        <v>0.04</v>
      </c>
      <c r="H12" s="1">
        <v>13500</v>
      </c>
      <c r="I12" s="1">
        <v>13500</v>
      </c>
      <c r="J12" s="1">
        <v>17550</v>
      </c>
      <c r="K12" s="1">
        <v>9450</v>
      </c>
      <c r="L12" s="1">
        <f t="shared" si="0"/>
        <v>54000</v>
      </c>
      <c r="M12" s="68">
        <f>M11</f>
        <v>15000</v>
      </c>
    </row>
    <row r="13" spans="1:13" ht="38.25">
      <c r="A13" s="152" t="s">
        <v>16</v>
      </c>
      <c r="B13" s="134" t="s">
        <v>20</v>
      </c>
      <c r="C13" s="30" t="s">
        <v>22</v>
      </c>
      <c r="D13" s="16" t="s">
        <v>147</v>
      </c>
      <c r="E13" s="5">
        <v>0.02</v>
      </c>
      <c r="F13" s="5">
        <v>0.02</v>
      </c>
      <c r="G13" s="12">
        <v>0.04</v>
      </c>
      <c r="H13" s="3" t="s">
        <v>191</v>
      </c>
      <c r="I13" s="3" t="s">
        <v>191</v>
      </c>
      <c r="J13" s="4" t="s">
        <v>160</v>
      </c>
      <c r="K13" s="4" t="s">
        <v>161</v>
      </c>
      <c r="L13" s="4" t="s">
        <v>145</v>
      </c>
      <c r="M13" s="4" t="s">
        <v>145</v>
      </c>
    </row>
    <row r="14" spans="1:13" ht="38.25">
      <c r="A14" s="153"/>
      <c r="B14" s="134"/>
      <c r="C14" s="30" t="s">
        <v>24</v>
      </c>
      <c r="D14" s="16" t="s">
        <v>148</v>
      </c>
      <c r="E14" s="5">
        <v>0.02</v>
      </c>
      <c r="F14" s="5">
        <v>0.02</v>
      </c>
      <c r="G14" s="12">
        <v>0.04</v>
      </c>
      <c r="H14" s="3" t="s">
        <v>191</v>
      </c>
      <c r="I14" s="3" t="s">
        <v>191</v>
      </c>
      <c r="J14" s="4" t="s">
        <v>160</v>
      </c>
      <c r="K14" s="4" t="s">
        <v>161</v>
      </c>
      <c r="L14" s="4" t="s">
        <v>145</v>
      </c>
      <c r="M14" s="4" t="s">
        <v>145</v>
      </c>
    </row>
    <row r="15" spans="1:13" ht="38.25">
      <c r="A15" s="154"/>
      <c r="B15" s="134"/>
      <c r="C15" s="30" t="s">
        <v>25</v>
      </c>
      <c r="D15" s="16" t="s">
        <v>149</v>
      </c>
      <c r="E15" s="5">
        <v>0.02</v>
      </c>
      <c r="F15" s="5">
        <v>0.02</v>
      </c>
      <c r="G15" s="12">
        <v>0.04</v>
      </c>
      <c r="H15" s="3" t="s">
        <v>191</v>
      </c>
      <c r="I15" s="3" t="s">
        <v>191</v>
      </c>
      <c r="J15" s="4" t="s">
        <v>160</v>
      </c>
      <c r="K15" s="4" t="s">
        <v>161</v>
      </c>
      <c r="L15" s="4" t="s">
        <v>145</v>
      </c>
      <c r="M15" s="4" t="s">
        <v>145</v>
      </c>
    </row>
    <row r="16" spans="1:13" ht="12.75">
      <c r="A16" s="15" t="s">
        <v>18</v>
      </c>
      <c r="B16" s="15" t="s">
        <v>34</v>
      </c>
      <c r="C16" s="17" t="s">
        <v>25</v>
      </c>
      <c r="D16" s="16" t="s">
        <v>109</v>
      </c>
      <c r="E16" s="5">
        <v>0.02</v>
      </c>
      <c r="F16" s="5">
        <v>0.02</v>
      </c>
      <c r="G16" s="12">
        <v>0.04</v>
      </c>
      <c r="H16" s="1">
        <v>24200</v>
      </c>
      <c r="I16" s="1">
        <v>24200</v>
      </c>
      <c r="J16" s="1">
        <v>31350</v>
      </c>
      <c r="K16" s="1">
        <v>17050</v>
      </c>
      <c r="L16" s="1">
        <f>SUM(H16:K16)</f>
        <v>96800</v>
      </c>
      <c r="M16" s="68">
        <f>M6</f>
        <v>24000</v>
      </c>
    </row>
    <row r="17" spans="1:13" ht="12.75">
      <c r="A17" s="119" t="s">
        <v>187</v>
      </c>
      <c r="B17" s="121"/>
      <c r="C17" s="121"/>
      <c r="D17" s="121"/>
      <c r="E17" s="121"/>
      <c r="F17" s="121"/>
      <c r="G17" s="121"/>
      <c r="H17" s="121"/>
      <c r="I17" s="121"/>
      <c r="J17" s="121"/>
      <c r="K17" s="121"/>
      <c r="L17" s="120"/>
      <c r="M17" s="68"/>
    </row>
    <row r="18" spans="1:13" ht="12.75">
      <c r="A18" s="134" t="s">
        <v>110</v>
      </c>
      <c r="B18" s="134"/>
      <c r="C18" s="134"/>
      <c r="D18" s="134"/>
      <c r="E18" s="134"/>
      <c r="F18" s="134"/>
      <c r="G18" s="134"/>
      <c r="H18" s="134"/>
      <c r="I18" s="125"/>
      <c r="J18" s="125"/>
      <c r="K18" s="125"/>
      <c r="L18" s="125"/>
      <c r="M18" s="125"/>
    </row>
    <row r="19" spans="1:13" s="70" customFormat="1" ht="12.75">
      <c r="A19" s="124" t="s">
        <v>253</v>
      </c>
      <c r="B19" s="124"/>
      <c r="C19" s="124"/>
      <c r="D19" s="124"/>
      <c r="E19" s="124"/>
      <c r="F19" s="124"/>
      <c r="G19" s="124"/>
      <c r="H19" s="124"/>
      <c r="I19" s="147"/>
      <c r="J19" s="147"/>
      <c r="K19" s="147"/>
      <c r="L19" s="147"/>
      <c r="M19" s="147"/>
    </row>
    <row r="20" spans="1:13" s="70" customFormat="1" ht="12.75">
      <c r="A20" s="124" t="s">
        <v>254</v>
      </c>
      <c r="B20" s="124"/>
      <c r="C20" s="124"/>
      <c r="D20" s="124"/>
      <c r="E20" s="124"/>
      <c r="F20" s="124"/>
      <c r="G20" s="124"/>
      <c r="H20" s="124"/>
      <c r="I20" s="147"/>
      <c r="J20" s="147"/>
      <c r="K20" s="147"/>
      <c r="L20" s="147"/>
      <c r="M20" s="147"/>
    </row>
    <row r="21" spans="1:13" s="70" customFormat="1" ht="12.75">
      <c r="A21" s="124" t="s">
        <v>165</v>
      </c>
      <c r="B21" s="124"/>
      <c r="C21" s="124"/>
      <c r="D21" s="124"/>
      <c r="E21" s="124"/>
      <c r="F21" s="124"/>
      <c r="G21" s="124"/>
      <c r="H21" s="124"/>
      <c r="I21" s="147"/>
      <c r="J21" s="147"/>
      <c r="K21" s="147"/>
      <c r="L21" s="147"/>
      <c r="M21" s="147"/>
    </row>
    <row r="22" spans="1:13" s="70" customFormat="1" ht="12.75">
      <c r="A22" s="124" t="s">
        <v>245</v>
      </c>
      <c r="B22" s="124"/>
      <c r="C22" s="124"/>
      <c r="D22" s="124"/>
      <c r="E22" s="124"/>
      <c r="F22" s="124"/>
      <c r="G22" s="124"/>
      <c r="H22" s="124"/>
      <c r="I22" s="147"/>
      <c r="J22" s="147"/>
      <c r="K22" s="147"/>
      <c r="L22" s="147"/>
      <c r="M22" s="147"/>
    </row>
    <row r="23" spans="1:13" s="70" customFormat="1" ht="12.75">
      <c r="A23" s="124" t="s">
        <v>255</v>
      </c>
      <c r="B23" s="124"/>
      <c r="C23" s="124"/>
      <c r="D23" s="124"/>
      <c r="E23" s="124"/>
      <c r="F23" s="124"/>
      <c r="G23" s="124"/>
      <c r="H23" s="124"/>
      <c r="I23" s="147"/>
      <c r="J23" s="147"/>
      <c r="K23" s="147"/>
      <c r="L23" s="147"/>
      <c r="M23" s="147"/>
    </row>
    <row r="24" spans="1:13" s="70" customFormat="1" ht="12.75">
      <c r="A24" s="124" t="s">
        <v>247</v>
      </c>
      <c r="B24" s="124"/>
      <c r="C24" s="124"/>
      <c r="D24" s="124"/>
      <c r="E24" s="124"/>
      <c r="F24" s="124"/>
      <c r="G24" s="124"/>
      <c r="H24" s="124"/>
      <c r="I24" s="147"/>
      <c r="J24" s="147"/>
      <c r="K24" s="147"/>
      <c r="L24" s="147"/>
      <c r="M24" s="147"/>
    </row>
    <row r="25" spans="1:13" s="70" customFormat="1" ht="12.75">
      <c r="A25" s="124" t="s">
        <v>248</v>
      </c>
      <c r="B25" s="124"/>
      <c r="C25" s="124"/>
      <c r="D25" s="124"/>
      <c r="E25" s="124"/>
      <c r="F25" s="124"/>
      <c r="G25" s="124"/>
      <c r="H25" s="124"/>
      <c r="I25" s="147"/>
      <c r="J25" s="147"/>
      <c r="K25" s="147"/>
      <c r="L25" s="147"/>
      <c r="M25" s="147"/>
    </row>
    <row r="26" spans="1:13" s="70" customFormat="1" ht="12.75">
      <c r="A26" s="124" t="s">
        <v>256</v>
      </c>
      <c r="B26" s="124"/>
      <c r="C26" s="124"/>
      <c r="D26" s="124"/>
      <c r="E26" s="124"/>
      <c r="F26" s="124"/>
      <c r="G26" s="124"/>
      <c r="H26" s="124"/>
      <c r="I26" s="147"/>
      <c r="J26" s="147"/>
      <c r="K26" s="147"/>
      <c r="L26" s="147"/>
      <c r="M26" s="147"/>
    </row>
    <row r="27" spans="1:13" s="70" customFormat="1" ht="12.75">
      <c r="A27" s="148" t="s">
        <v>166</v>
      </c>
      <c r="B27" s="149"/>
      <c r="C27" s="149"/>
      <c r="D27" s="149"/>
      <c r="E27" s="149"/>
      <c r="F27" s="149"/>
      <c r="G27" s="149"/>
      <c r="H27" s="149"/>
      <c r="I27" s="149"/>
      <c r="J27" s="149"/>
      <c r="K27" s="149"/>
      <c r="L27" s="150"/>
      <c r="M27" s="33"/>
    </row>
    <row r="28" spans="1:13" s="70" customFormat="1" ht="12.75">
      <c r="A28" s="124" t="s">
        <v>251</v>
      </c>
      <c r="B28" s="124"/>
      <c r="C28" s="124"/>
      <c r="D28" s="124"/>
      <c r="E28" s="124"/>
      <c r="F28" s="124"/>
      <c r="G28" s="124"/>
      <c r="H28" s="124"/>
      <c r="I28" s="147"/>
      <c r="J28" s="147"/>
      <c r="K28" s="147"/>
      <c r="L28" s="147"/>
      <c r="M28" s="147"/>
    </row>
    <row r="29" spans="1:13" s="70" customFormat="1" ht="12.75">
      <c r="A29" s="124" t="s">
        <v>252</v>
      </c>
      <c r="B29" s="124"/>
      <c r="C29" s="124"/>
      <c r="D29" s="124"/>
      <c r="E29" s="124"/>
      <c r="F29" s="124"/>
      <c r="G29" s="124"/>
      <c r="H29" s="124"/>
      <c r="I29" s="147"/>
      <c r="J29" s="147"/>
      <c r="K29" s="147"/>
      <c r="L29" s="147"/>
      <c r="M29" s="147"/>
    </row>
    <row r="30" spans="1:13" s="70" customFormat="1" ht="12.75">
      <c r="A30" s="9"/>
      <c r="B30" s="9"/>
      <c r="C30" s="9"/>
      <c r="D30" s="9"/>
      <c r="E30" s="9"/>
      <c r="F30" s="9"/>
      <c r="G30" s="7"/>
      <c r="H30" s="19"/>
      <c r="I30" s="71"/>
      <c r="J30" s="71"/>
      <c r="K30" s="71"/>
      <c r="L30" s="71"/>
      <c r="M30" s="72"/>
    </row>
    <row r="31" spans="2:8" ht="12.75">
      <c r="B31" s="134" t="s">
        <v>180</v>
      </c>
      <c r="C31" s="134"/>
      <c r="D31" s="134"/>
      <c r="E31" s="134" t="s">
        <v>154</v>
      </c>
      <c r="F31" s="125"/>
      <c r="G31" s="125"/>
      <c r="H31" s="125"/>
    </row>
    <row r="32" spans="1:8" ht="12.75">
      <c r="A32" s="6"/>
      <c r="B32" s="130" t="s">
        <v>94</v>
      </c>
      <c r="C32" s="130"/>
      <c r="D32" s="2" t="s">
        <v>95</v>
      </c>
      <c r="E32" s="147" t="s">
        <v>129</v>
      </c>
      <c r="F32" s="125"/>
      <c r="G32" s="125"/>
      <c r="H32" s="20">
        <v>0.5</v>
      </c>
    </row>
    <row r="33" spans="1:8" ht="12.75">
      <c r="A33" s="70"/>
      <c r="B33" s="127" t="s">
        <v>103</v>
      </c>
      <c r="C33" s="127"/>
      <c r="D33" s="5">
        <v>0.1</v>
      </c>
      <c r="E33" s="147" t="s">
        <v>130</v>
      </c>
      <c r="F33" s="125"/>
      <c r="G33" s="125"/>
      <c r="H33" s="20">
        <v>0.45</v>
      </c>
    </row>
    <row r="34" spans="1:8" ht="12.75">
      <c r="A34" s="70"/>
      <c r="B34" s="127" t="s">
        <v>104</v>
      </c>
      <c r="C34" s="127"/>
      <c r="D34" s="5">
        <v>0.1</v>
      </c>
      <c r="E34" s="147" t="s">
        <v>131</v>
      </c>
      <c r="F34" s="125"/>
      <c r="G34" s="125"/>
      <c r="H34" s="20">
        <v>0.4</v>
      </c>
    </row>
    <row r="35" spans="1:8" ht="12.75">
      <c r="A35" s="70"/>
      <c r="B35" s="127" t="s">
        <v>105</v>
      </c>
      <c r="C35" s="127"/>
      <c r="D35" s="5">
        <v>0.3</v>
      </c>
      <c r="E35" s="147" t="s">
        <v>99</v>
      </c>
      <c r="F35" s="125"/>
      <c r="G35" s="125"/>
      <c r="H35" s="20">
        <v>0.35</v>
      </c>
    </row>
    <row r="36" spans="1:8" ht="12.75">
      <c r="A36" s="70"/>
      <c r="B36" s="127" t="s">
        <v>106</v>
      </c>
      <c r="C36" s="127"/>
      <c r="D36" s="5">
        <v>0.3</v>
      </c>
      <c r="E36" s="147" t="s">
        <v>100</v>
      </c>
      <c r="F36" s="125"/>
      <c r="G36" s="125"/>
      <c r="H36" s="20">
        <v>0.3</v>
      </c>
    </row>
    <row r="37" spans="1:8" ht="12.75">
      <c r="A37" s="70"/>
      <c r="B37" s="144" t="s">
        <v>96</v>
      </c>
      <c r="C37" s="144"/>
      <c r="D37" s="5">
        <v>0.4</v>
      </c>
      <c r="E37" s="147" t="s">
        <v>101</v>
      </c>
      <c r="F37" s="125"/>
      <c r="G37" s="125"/>
      <c r="H37" s="20">
        <v>0.2</v>
      </c>
    </row>
    <row r="38" spans="1:8" ht="12.75">
      <c r="A38" s="70"/>
      <c r="B38" s="70"/>
      <c r="C38" s="70"/>
      <c r="D38" s="70"/>
      <c r="E38" s="147" t="s">
        <v>102</v>
      </c>
      <c r="F38" s="125"/>
      <c r="G38" s="125"/>
      <c r="H38" s="20">
        <v>0.15</v>
      </c>
    </row>
    <row r="39" spans="1:8" ht="12.75">
      <c r="A39" s="6"/>
      <c r="B39" s="70"/>
      <c r="C39" s="70"/>
      <c r="D39" s="70"/>
      <c r="E39" s="147" t="s">
        <v>117</v>
      </c>
      <c r="F39" s="125"/>
      <c r="G39" s="125"/>
      <c r="H39" s="20">
        <v>0.1</v>
      </c>
    </row>
    <row r="40" spans="4:8" ht="12.75">
      <c r="D40" s="67"/>
      <c r="H40" s="67"/>
    </row>
    <row r="41" spans="4:8" ht="12.75">
      <c r="D41" s="67"/>
      <c r="H41" s="67"/>
    </row>
  </sheetData>
  <sheetProtection/>
  <mergeCells count="50">
    <mergeCell ref="A13:A15"/>
    <mergeCell ref="A23:M23"/>
    <mergeCell ref="A26:M26"/>
    <mergeCell ref="A29:M29"/>
    <mergeCell ref="A25:M25"/>
    <mergeCell ref="A24:M24"/>
    <mergeCell ref="B13:B15"/>
    <mergeCell ref="A22:M22"/>
    <mergeCell ref="E32:G32"/>
    <mergeCell ref="A17:L17"/>
    <mergeCell ref="B35:C35"/>
    <mergeCell ref="B36:C36"/>
    <mergeCell ref="B31:D31"/>
    <mergeCell ref="E31:H31"/>
    <mergeCell ref="A18:M18"/>
    <mergeCell ref="A19:M19"/>
    <mergeCell ref="A20:M20"/>
    <mergeCell ref="A21:M21"/>
    <mergeCell ref="E39:G39"/>
    <mergeCell ref="A28:M28"/>
    <mergeCell ref="E35:G35"/>
    <mergeCell ref="E36:G36"/>
    <mergeCell ref="E37:G37"/>
    <mergeCell ref="E38:G38"/>
    <mergeCell ref="B33:C33"/>
    <mergeCell ref="B32:C32"/>
    <mergeCell ref="B37:C37"/>
    <mergeCell ref="E33:G33"/>
    <mergeCell ref="A3:A5"/>
    <mergeCell ref="B3:B5"/>
    <mergeCell ref="B9:B11"/>
    <mergeCell ref="A9:A11"/>
    <mergeCell ref="A7:A8"/>
    <mergeCell ref="B7:B8"/>
    <mergeCell ref="E34:G34"/>
    <mergeCell ref="B34:C34"/>
    <mergeCell ref="A27:L27"/>
    <mergeCell ref="M1:M2"/>
    <mergeCell ref="J1:J2"/>
    <mergeCell ref="K1:K2"/>
    <mergeCell ref="L1:L2"/>
    <mergeCell ref="I1:I2"/>
    <mergeCell ref="E1:E2"/>
    <mergeCell ref="G1:G2"/>
    <mergeCell ref="F1:F2"/>
    <mergeCell ref="H1:H2"/>
    <mergeCell ref="A1:A2"/>
    <mergeCell ref="B1:B2"/>
    <mergeCell ref="D1:D2"/>
    <mergeCell ref="C1:C2"/>
  </mergeCells>
  <printOptions/>
  <pageMargins left="0.7480314960629921" right="0.7480314960629921" top="0.984251968503937" bottom="0.984251968503937" header="0.5118110236220472" footer="0.5118110236220472"/>
  <pageSetup horizontalDpi="600" verticalDpi="600" orientation="landscape" paperSize="9" scale="50" r:id="rId1"/>
  <headerFooter alignWithMargins="0">
    <oddHeader>&amp;C&amp;"Verdana,Kalın"&amp;16MESAM-MSG-MÜYAP-MÜYORBİR ORTAK TARİFELERİ 2009 
EK-B  RADYO</oddHeader>
  </headerFooter>
</worksheet>
</file>

<file path=xl/worksheets/sheet4.xml><?xml version="1.0" encoding="utf-8"?>
<worksheet xmlns="http://schemas.openxmlformats.org/spreadsheetml/2006/main" xmlns:r="http://schemas.openxmlformats.org/officeDocument/2006/relationships">
  <sheetPr>
    <pageSetUpPr fitToPage="1"/>
  </sheetPr>
  <dimension ref="A2:H4"/>
  <sheetViews>
    <sheetView zoomScale="70" zoomScaleNormal="70" zoomScalePageLayoutView="0" workbookViewId="0" topLeftCell="A1">
      <selection activeCell="A1" sqref="A1"/>
    </sheetView>
  </sheetViews>
  <sheetFormatPr defaultColWidth="9.00390625" defaultRowHeight="12.75"/>
  <cols>
    <col min="1" max="1" width="5.875" style="25" customWidth="1"/>
    <col min="2" max="2" width="47.125" style="25" customWidth="1"/>
    <col min="3" max="3" width="45.125" style="25" customWidth="1"/>
    <col min="4" max="4" width="14.875" style="25" bestFit="1" customWidth="1"/>
    <col min="5" max="5" width="12.625" style="25" customWidth="1"/>
    <col min="6" max="6" width="16.00390625" style="25" customWidth="1"/>
    <col min="7" max="7" width="19.75390625" style="25" bestFit="1" customWidth="1"/>
    <col min="8" max="8" width="14.875" style="25" bestFit="1" customWidth="1"/>
    <col min="9" max="14" width="9.00390625" style="25" customWidth="1"/>
    <col min="15" max="16384" width="9.00390625" style="77" customWidth="1"/>
  </cols>
  <sheetData>
    <row r="2" spans="1:8" ht="28.5" customHeight="1">
      <c r="A2" s="29" t="s">
        <v>215</v>
      </c>
      <c r="B2" s="29" t="s">
        <v>216</v>
      </c>
      <c r="C2" s="90" t="s">
        <v>217</v>
      </c>
      <c r="D2" s="90"/>
      <c r="E2" s="90"/>
      <c r="F2" s="90"/>
      <c r="G2" s="71"/>
      <c r="H2" s="71"/>
    </row>
    <row r="3" spans="1:8" ht="106.5" customHeight="1">
      <c r="A3" s="29" t="s">
        <v>218</v>
      </c>
      <c r="B3" s="79" t="s">
        <v>257</v>
      </c>
      <c r="C3" s="155" t="s">
        <v>258</v>
      </c>
      <c r="D3" s="155"/>
      <c r="E3" s="155"/>
      <c r="F3" s="155"/>
      <c r="G3" s="78"/>
      <c r="H3" s="78"/>
    </row>
    <row r="4" spans="1:6" ht="30.75" customHeight="1">
      <c r="A4" s="37" t="s">
        <v>271</v>
      </c>
      <c r="B4" s="79" t="s">
        <v>272</v>
      </c>
      <c r="C4" s="155" t="s">
        <v>273</v>
      </c>
      <c r="D4" s="155"/>
      <c r="E4" s="155"/>
      <c r="F4" s="155"/>
    </row>
    <row r="20" ht="14.25" customHeight="1"/>
    <row r="21" ht="14.25" customHeight="1"/>
    <row r="22" ht="14.25" customHeight="1"/>
    <row r="23" ht="14.25" customHeight="1"/>
    <row r="24" ht="14.25" customHeight="1"/>
    <row r="25" ht="15" customHeight="1"/>
  </sheetData>
  <sheetProtection/>
  <mergeCells count="3">
    <mergeCell ref="C3:F3"/>
    <mergeCell ref="C2:F2"/>
    <mergeCell ref="C4:F4"/>
  </mergeCells>
  <printOptions/>
  <pageMargins left="0.7480314960629921" right="0.7480314960629921" top="0.984251968503937" bottom="0.984251968503937" header="0.5118110236220472" footer="0.5118110236220472"/>
  <pageSetup fitToHeight="2" fitToWidth="1" horizontalDpi="600" verticalDpi="600" orientation="landscape" paperSize="9" scale="81" r:id="rId1"/>
  <headerFooter alignWithMargins="0">
    <oddHeader>&amp;C&amp;"Verdana,Kalın"&amp;16MESLEK BİRLİKLERİ MESAM-MSG-MÜYAP-MÜYORBİR ORTAK TARİFELERİ 2009 
EK-C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MESAM</dc:creator>
  <cp:keywords/>
  <dc:description/>
  <cp:lastModifiedBy>Alper GÜÇLÜ</cp:lastModifiedBy>
  <cp:lastPrinted>2008-09-25T08:51:24Z</cp:lastPrinted>
  <dcterms:created xsi:type="dcterms:W3CDTF">2004-06-23T11:27:57Z</dcterms:created>
  <dcterms:modified xsi:type="dcterms:W3CDTF">2009-01-09T08:25:54Z</dcterms:modified>
  <cp:category/>
  <cp:version/>
  <cp:contentType/>
  <cp:contentStatus/>
</cp:coreProperties>
</file>