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155" windowHeight="8460" activeTab="0"/>
  </bookViews>
  <sheets>
    <sheet name="EK-B-TV" sheetId="1" r:id="rId1"/>
    <sheet name="EK-B-RADYO" sheetId="2" r:id="rId2"/>
  </sheets>
  <definedNames/>
  <calcPr fullCalcOnLoad="1"/>
</workbook>
</file>

<file path=xl/sharedStrings.xml><?xml version="1.0" encoding="utf-8"?>
<sst xmlns="http://schemas.openxmlformats.org/spreadsheetml/2006/main" count="163" uniqueCount="114">
  <si>
    <t>GRUP</t>
  </si>
  <si>
    <t>DÜZEY</t>
  </si>
  <si>
    <t>ORTAM</t>
  </si>
  <si>
    <t>1.GRUP</t>
  </si>
  <si>
    <t xml:space="preserve">ULUSAL DÜZEYDE YAYIN </t>
  </si>
  <si>
    <t>KARASAL</t>
  </si>
  <si>
    <t>2.GRUP</t>
  </si>
  <si>
    <t xml:space="preserve">BÖLGESEL DÜZEYDE YAYIN </t>
  </si>
  <si>
    <t>II-2.A</t>
  </si>
  <si>
    <t>3.GRUP</t>
  </si>
  <si>
    <t>4.GRUP</t>
  </si>
  <si>
    <t>UYDU</t>
  </si>
  <si>
    <t>5.GRUP</t>
  </si>
  <si>
    <t>KABLO (tek il)</t>
  </si>
  <si>
    <t>6.GRUP</t>
  </si>
  <si>
    <t xml:space="preserve">YEREL DÜZEYDE YAYIN </t>
  </si>
  <si>
    <t>7.GRUP</t>
  </si>
  <si>
    <t>II-7.A</t>
  </si>
  <si>
    <t>OPERATÖR KURULUŞLAR</t>
  </si>
  <si>
    <t>I.8.A</t>
  </si>
  <si>
    <t>I.8.B</t>
  </si>
  <si>
    <t>I-1.A</t>
  </si>
  <si>
    <t>I.8.C</t>
  </si>
  <si>
    <t>I.9.A</t>
  </si>
  <si>
    <t xml:space="preserve">UYDU </t>
  </si>
  <si>
    <t>KABLO</t>
  </si>
  <si>
    <t>IV-1.A</t>
  </si>
  <si>
    <t>V-1.A</t>
  </si>
  <si>
    <t>V-3.A</t>
  </si>
  <si>
    <t>KABLO (Tek İl)</t>
  </si>
  <si>
    <t xml:space="preserve">DİJİTAL </t>
  </si>
  <si>
    <t>DİJİTAL</t>
  </si>
  <si>
    <t xml:space="preserve">DİJİTAL DÜZEYDE YAYIN </t>
  </si>
  <si>
    <t>DÜZEY GRUPLARI</t>
  </si>
  <si>
    <t>KABLO 1 (çok il)</t>
  </si>
  <si>
    <t>KABLO 2 (çok il)</t>
  </si>
  <si>
    <t>ULUSAL DÜZEYDE YAYIN</t>
  </si>
  <si>
    <t>BÖLGESEL DÜZEYDE YAYIN</t>
  </si>
  <si>
    <t>YEREL DÜZEYDE YAYIN</t>
  </si>
  <si>
    <t xml:space="preserve">Bölgesel Genel                     </t>
  </si>
  <si>
    <t xml:space="preserve">Yerel Genel </t>
  </si>
  <si>
    <t xml:space="preserve">Dijital Yayın </t>
  </si>
  <si>
    <t>Coğrafi Bölge</t>
  </si>
  <si>
    <t>İndirim Oranı</t>
  </si>
  <si>
    <t xml:space="preserve">Kalkınmada 1. Derece Öncelikli İller </t>
  </si>
  <si>
    <t>250.000-500.000</t>
  </si>
  <si>
    <t>500.000-1.000.000</t>
  </si>
  <si>
    <t>1.000.000-2.000.000</t>
  </si>
  <si>
    <t>2.000.000-3.000.000</t>
  </si>
  <si>
    <t>İç Anadolu  Bölgesi</t>
  </si>
  <si>
    <t>Karadeniz Bölgesi</t>
  </si>
  <si>
    <t>Doğu Anadolu Bölgesi</t>
  </si>
  <si>
    <t>G. Doğu Anadolu Bölgesi</t>
  </si>
  <si>
    <t>UYDU 1</t>
  </si>
  <si>
    <t xml:space="preserve">UYDU 2 </t>
  </si>
  <si>
    <t xml:space="preserve">DİJİTAL YAYIN </t>
  </si>
  <si>
    <t>İNDİRİM VE UYGULAMA ESASLARI</t>
  </si>
  <si>
    <t>3.000.000-5.000.000</t>
  </si>
  <si>
    <t>0-50.000</t>
  </si>
  <si>
    <t>50.000-100.000</t>
  </si>
  <si>
    <t>100.000-250.000</t>
  </si>
  <si>
    <t>KABLO PLATFORM İŞLETMECİLERİ (Minimum 100.000 Abone Üzerinden)</t>
  </si>
  <si>
    <t>UYDU PLATFORM İŞLETMECİLERİ (Minimum 100.000 Abone Üzerinden)</t>
  </si>
  <si>
    <t>DİJİTAL PLATFORM İŞLETMECİLERİ (Minimum 100.000 Abone Üzerinden)</t>
  </si>
  <si>
    <t>PLATFORM İŞLETMECİLERİ ÜCRETSİZ (Minimum 100.000 Abone Üzerinden)</t>
  </si>
  <si>
    <t>Abone Gelirinin % 1,30'u</t>
  </si>
  <si>
    <t>Abone Gelirinin %0,6825'i</t>
  </si>
  <si>
    <t>Kurulum Bedelinin %0,6825'i</t>
  </si>
  <si>
    <t>I-1.B</t>
  </si>
  <si>
    <t>II-1.C</t>
  </si>
  <si>
    <t>NOT: Televizyon yayın kuruluşlarının yıllık tarifeleri, GELİR'lerinin yukarıda belirtilen % oranları üzerinden belirlenir. Bu GELİR yüzdesi ile bulunacak bedel, yine yukarıda belirtilen asgari bedelin altında olmaz.</t>
  </si>
  <si>
    <t>MÜ-YAP - ASGARİ BEDEL YILLIK</t>
  </si>
  <si>
    <t>MÜ-YAP GELİR %</t>
  </si>
  <si>
    <t>Ulusal Genel 1 ( 3.000.000 TL ve Üzeri Gelir*)</t>
  </si>
  <si>
    <t>Ulusal Genel 2 ( 1.000.000 -3.000.000 TL Arası Gelir*)</t>
  </si>
  <si>
    <t>Ulusal Genel 3 ( 0 - 1.000.000 TL Arası Gelir*)</t>
  </si>
  <si>
    <t>A - BÖLGESEL -YEREL KARASAL DÜZEYDE YAYIN YAPAN RADYOLAR İÇİN BÖLGE İNDİRİM ORANLARI</t>
  </si>
  <si>
    <t>B- YEREL RADYOLAR İÇİN NÜFUS İNDİRİM ORANLARI</t>
  </si>
  <si>
    <t>A - BÖLGESEL -YEREL KARASAL DÜZEYDE YAYIN YAPAN TV'LER İÇİN BÖLGE İNDİRİM ORANLARI</t>
  </si>
  <si>
    <t>B- YEREL TV'LER İÇİN NÜFUS İNDİRİM ORANLARI</t>
  </si>
  <si>
    <r>
      <t>3)</t>
    </r>
    <r>
      <rPr>
        <sz val="11"/>
        <rFont val="Cambria"/>
        <family val="1"/>
      </rPr>
      <t>Toplam müzik yayını ibaresi müzik, eğlence, haber vb. programlarda doğrudan yayınlanan müziklerle film, dizi, reklam, tanıtım vb. yapımlarda yer alan müzik kullanımlarının tamamını ifade eder.</t>
    </r>
  </si>
  <si>
    <r>
      <t xml:space="preserve">4) </t>
    </r>
    <r>
      <rPr>
        <sz val="11"/>
        <rFont val="Cambria"/>
        <family val="1"/>
      </rPr>
      <t xml:space="preserve"> Müzik Radyo ve TV: Bir gün içerisindeki toplam doğrudan müzik yayını %50 den fazla olan radyo ve  TV kuruluşlarını ifade eder. Müzik kanallarının ödemesi gereken asgari yıllık tutar dahil oldukları kategorinin %25  fazlasıdır.</t>
    </r>
  </si>
  <si>
    <r>
      <t xml:space="preserve">6) </t>
    </r>
    <r>
      <rPr>
        <sz val="11"/>
        <rFont val="Cambria"/>
        <family val="1"/>
      </rPr>
      <t xml:space="preserve"> Yayınlarını ulusal düzey haricinde gerçekleştiren yayın kuruluşlarının, yayınlarına ayrıca kablo ve/veya uydu ve/veya digital ortamdan da erişilebilmesi durumunda yayın kuruluşu, ilk yayınının yanında eriştiği nüfusla bağlantılı olarak dahil olduğu kablo/uydu/digital ortam tarifesi üzerinden aşağıda 8. maddede belirtilen şekilde ayrıca tarifelendirilir. </t>
    </r>
  </si>
  <si>
    <r>
      <t>7)</t>
    </r>
    <r>
      <rPr>
        <sz val="11"/>
        <rFont val="Cambria"/>
        <family val="1"/>
      </rPr>
      <t xml:space="preserve"> Ulusal yayın kuruluşlarının yurtdışına uydudan yayın yapması halinde lisans bedeli üzerinden %25 artış yapılır.</t>
    </r>
  </si>
  <si>
    <r>
      <t>3)</t>
    </r>
    <r>
      <rPr>
        <sz val="12"/>
        <rFont val="Cambria"/>
        <family val="1"/>
      </rPr>
      <t>Toplam müzik yayını ibaresi müzik, eğlence, haber vb. programlarda doğrudan yayınlanan müziklerle film, dizi, reklam, tanıtım vb. yapımlarda yer alan müzik kullanımlarının tamamını ifade eder.</t>
    </r>
  </si>
  <si>
    <r>
      <t xml:space="preserve">4) </t>
    </r>
    <r>
      <rPr>
        <sz val="12"/>
        <rFont val="Cambria"/>
        <family val="1"/>
      </rPr>
      <t xml:space="preserve"> Müzik Radyo ve TV: Bir gün içerisindeki toplam doğrudan müzik yayını %50 den fazla olan radyo ve  TV kuruluşlarını ifade eder. Müzik kanallarının ödemesi gereken asgari yıllık tutar dahil oldukları kategorinin %25  fazlasıdır.</t>
    </r>
  </si>
  <si>
    <r>
      <t xml:space="preserve">6) </t>
    </r>
    <r>
      <rPr>
        <sz val="12"/>
        <rFont val="Cambria"/>
        <family val="1"/>
      </rPr>
      <t xml:space="preserve"> Yayınlarını ulusal düzey haricinde gerçekleştiren yayın kuruluşlarının, yayınlarına ayrıca kablo ve/veya uydu ve/veya digital ortamdan da erişilebilmesi durumunda yayın kuruluşu, ilk yayınının yanında eriştiği nüfusla bağlantılı olarak dahil olduğu kablo/uydu/digital ortam tarifesi üzerinden aşağıda 8. maddede belirtilen şekilde ayrıca tarifelendirilir. </t>
    </r>
  </si>
  <si>
    <r>
      <t>7)</t>
    </r>
    <r>
      <rPr>
        <sz val="12"/>
        <rFont val="Cambria"/>
        <family val="1"/>
      </rPr>
      <t xml:space="preserve"> Ulusal yayın kuruluşlarının yurtdışına uydudan yayın yapması halinde lisans bedeli üzerinden %25 artış yapılır.</t>
    </r>
  </si>
  <si>
    <r>
      <t xml:space="preserve">8) </t>
    </r>
    <r>
      <rPr>
        <sz val="12"/>
        <rFont val="Cambria"/>
        <family val="1"/>
      </rPr>
      <t>Kablo,uydu ve dijital iletimden en az ikisini aynı anda yapan yayın kuruluşları, ortak aboneler nedeniyle her iki tarifenin toplam bedelinin %25 indirimli halini öder. Her üç ortamdan da yayın yapan kuruluşlar ise üç tarifenin toplamının %40 indirimli halini öder.</t>
    </r>
  </si>
  <si>
    <t>Ulusal Genel 1 ( 80Milyon TL ve Üzeri Gelir*)</t>
  </si>
  <si>
    <t>Ulusal Genel 2 ( 60-80Milyon TL Arası Gelir*)</t>
  </si>
  <si>
    <t>Ulusal Genel 3 ( 40-60Milyon TL Arası Gelir*)</t>
  </si>
  <si>
    <t>Ulusal Genel 4 ( 10-40Milyon TL Arası Gelir*)</t>
  </si>
  <si>
    <t>Ulusal Genel 5 (0-10Milyon TL Arası Gelir*)</t>
  </si>
  <si>
    <r>
      <t xml:space="preserve">2) </t>
    </r>
    <r>
      <rPr>
        <sz val="11"/>
        <rFont val="Cambria"/>
        <family val="1"/>
      </rPr>
      <t>Yayınları müzik haricinde belirli bir konu üzerine yoğunlaşmış ve bir gün içerisindeki tüm yayın akışındaki toplam müzik yayını en fazla 3 saat olan kuruluşlar TEMATİK olarak kabul edilir ve bu kuruluşlara %30 indirim uygulanır. MÜ-YAP, Yayın Kuruluşunun RTÜK'ten aldığı tematiklik belgesinin sunulmasını isteyebilir.</t>
    </r>
  </si>
  <si>
    <r>
      <t xml:space="preserve">8) </t>
    </r>
    <r>
      <rPr>
        <sz val="11"/>
        <rFont val="Cambria"/>
        <family val="1"/>
      </rPr>
      <t>Kablo,uydu ve dijital iletimden en az ikisini aynı anda yapan yayın kuruluşları, ortak aboneler nedeniyle her iki tarifenin toplam bedelinin %25 indirimli halini öder. Her üç ortamdan da yayın yapan kuruluşlar ise üç tarifenin toplamının % 40 indirimli halini öder.</t>
    </r>
  </si>
  <si>
    <t>UYDU 1. GRUP / 1 Milyon TL ve Üzeri Gelir*</t>
  </si>
  <si>
    <t>UYDU 2.GRUP/ 0-1 Milyon TL Arası Gelir*</t>
  </si>
  <si>
    <t>KABLO 1. GRUP / 1 Milyon TL ve Üzeri Gelir*</t>
  </si>
  <si>
    <t>KABLO 2. GRUP /  0-1 Milyon TL Arası Gelir*</t>
  </si>
  <si>
    <r>
      <t>1)</t>
    </r>
    <r>
      <rPr>
        <sz val="12"/>
        <rFont val="Cambria"/>
        <family val="1"/>
      </rPr>
      <t xml:space="preserve"> *</t>
    </r>
    <r>
      <rPr>
        <b/>
        <sz val="12"/>
        <rFont val="Cambria"/>
        <family val="1"/>
      </rPr>
      <t xml:space="preserve">Gelir </t>
    </r>
    <r>
      <rPr>
        <sz val="12"/>
        <rFont val="Cambria"/>
        <family val="1"/>
      </rPr>
      <t>: Yayın Kuruluşunun KDV ve RTÜK payı düşüldükten sonra elde ettiği toplam brüt gelir. (reklam,barter,sponsorluk ve diğer tüm gelirler)</t>
    </r>
  </si>
  <si>
    <r>
      <t xml:space="preserve">2) </t>
    </r>
    <r>
      <rPr>
        <sz val="12"/>
        <rFont val="Cambria"/>
        <family val="1"/>
      </rPr>
      <t>Yayınları müzik haricinde belirli bir konu üzerine yoğunlaşmış ve bir gün içerisindeki tüm yayın akışındaki toplam müzik yayını en fazla 3 saat olan kuruluşlar TEMATİK olarak kabul edilir ve bu kuruluşlara % 30 indirim uygulanır. MÜ-YAP, Yayın Kuruluşunun RTÜK'ten aldığı tematiklik belgesinin veya diğer belgelerin sunulmasını isteyebilir.</t>
    </r>
  </si>
  <si>
    <r>
      <t>1)</t>
    </r>
    <r>
      <rPr>
        <sz val="11"/>
        <rFont val="Cambria"/>
        <family val="1"/>
      </rPr>
      <t xml:space="preserve"> *Gelir : Yayın Kuruluşunun KDV ve RTÜK payı düşüldükten sonra elde ettiği toplam brüt gelir(reklam,barter,sponsorluk ve diğer tüm gelirler)</t>
    </r>
  </si>
  <si>
    <r>
      <t>10)</t>
    </r>
    <r>
      <rPr>
        <sz val="12"/>
        <rFont val="Cambria"/>
        <family val="1"/>
      </rPr>
      <t xml:space="preserve"> İl merkezinde bulunan ilçelerde nüfus indirimi için il merkezinin toplam nüfusu baz alınır.</t>
    </r>
  </si>
  <si>
    <r>
      <rPr>
        <b/>
        <sz val="12"/>
        <rFont val="Cambria"/>
        <family val="1"/>
      </rPr>
      <t>11)</t>
    </r>
    <r>
      <rPr>
        <sz val="12"/>
        <rFont val="Cambria"/>
        <family val="1"/>
      </rPr>
      <t xml:space="preserve"> Tarifelerde yer alan fiyatların tümü TL cinsinden olup KDV dahil değildir.</t>
    </r>
  </si>
  <si>
    <r>
      <t xml:space="preserve">12) </t>
    </r>
    <r>
      <rPr>
        <sz val="12"/>
        <rFont val="Cambria"/>
        <family val="1"/>
      </rPr>
      <t>Yukarıda belirtilen tarife sadece Marmara-Akdeniz-Ege Bölgelerindeki Büyükşehir statüsündeki illerde geçerlidir. Diğer illerdeki yayın kuruluşları için aşağıdaki indirim esasları uygulanır:</t>
    </r>
  </si>
  <si>
    <r>
      <t xml:space="preserve">10) </t>
    </r>
    <r>
      <rPr>
        <sz val="11"/>
        <rFont val="Cambria"/>
        <family val="1"/>
      </rPr>
      <t>İl merkezinde bulunan ilçelerde nüfus indirimi için il merkezinin toplam nüfusu baz alınır.</t>
    </r>
  </si>
  <si>
    <r>
      <t xml:space="preserve">12) </t>
    </r>
    <r>
      <rPr>
        <sz val="11"/>
        <rFont val="Cambria"/>
        <family val="1"/>
      </rPr>
      <t>Yukarıda belirtilen tarife sadece Marmara-Akdeniz-Ege Bölgelerindeki Büyükşehir statüsündeki illerde geçerlidir. Diğer illerdeki yayın kuruluşları için aşağıdaki indirim esasları uygulanır:</t>
    </r>
  </si>
  <si>
    <r>
      <t xml:space="preserve">5) </t>
    </r>
    <r>
      <rPr>
        <sz val="12"/>
        <rFont val="Cambria"/>
        <family val="1"/>
      </rPr>
      <t>Yeniden iletilen yayınlar için kablo, uydu ve/veya dijital platform operatörlerinden yukarıda belirtilen tarifelere göre yeniden iletim bedeli alınır.</t>
    </r>
  </si>
  <si>
    <r>
      <t xml:space="preserve">5) </t>
    </r>
    <r>
      <rPr>
        <sz val="11"/>
        <rFont val="Cambria"/>
        <family val="1"/>
      </rPr>
      <t xml:space="preserve">Yeniden iletilen yayınlar için kablo, uydu ve/veya dijital platform operatörlerinden yukarıda belirtilen tarifelere göre yeniden iletim bedeli alınır. </t>
    </r>
  </si>
  <si>
    <r>
      <rPr>
        <b/>
        <sz val="11"/>
        <rFont val="Cambria"/>
        <family val="1"/>
      </rPr>
      <t>9)</t>
    </r>
    <r>
      <rPr>
        <sz val="11"/>
        <rFont val="Cambria"/>
        <family val="1"/>
      </rPr>
      <t xml:space="preserve"> Müziğin kullanım niteliği, şekli  ve ticari faaliyete katkısına göre MÜ-YAP Meslek Birliğinin tarifede alt ve üst kırılımlar belirleme ve yukarıda belirtilen tarifelerde değişiklik yapma hakkı saklıdır.</t>
    </r>
  </si>
  <si>
    <r>
      <t>11)</t>
    </r>
    <r>
      <rPr>
        <sz val="11"/>
        <rFont val="Cambria"/>
        <family val="1"/>
      </rPr>
      <t xml:space="preserve"> Tarifelerde yer alan fiyatların tümü TL cinsinden olup KDV dahil değildir.</t>
    </r>
  </si>
  <si>
    <t>NOT: Bu fiyatlar bilgilendirme amaçlıdır. Hata ve unutma halinde Mü-Yap Meslek Birliği'nin değişiklik ve ekleme yapma hakları saklı tutulmuştur.</t>
  </si>
  <si>
    <t>NOT: Radyo yayın kuruluşlarının yıllık tarifeleri, GELİR'lerinin yukarıda belirtilen % oranları üzerinden belirlenir. Bu GELİR yüzdesi ile bulunacak bedel, yine yukarıda belirtilen Asgari Yıllık bedelden az olamaz.</t>
  </si>
</sst>
</file>

<file path=xl/styles.xml><?xml version="1.0" encoding="utf-8"?>
<styleSheet xmlns="http://schemas.openxmlformats.org/spreadsheetml/2006/main">
  <numFmts count="4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USD]"/>
    <numFmt numFmtId="181" formatCode="#,##0.00\ _T_L"/>
    <numFmt numFmtId="182" formatCode="#,##0.00\ [$USD]"/>
    <numFmt numFmtId="183" formatCode="0.0%"/>
    <numFmt numFmtId="184" formatCode="#,##0.00\ [$EUR]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$-409]#,##0"/>
    <numFmt numFmtId="189" formatCode="_-[$$-409]* #,##0_ ;_-[$$-409]* \-#,##0\ ;_-[$$-409]* &quot;-&quot;_ ;_-@_ "/>
    <numFmt numFmtId="190" formatCode="#,##0\ [$USD];\-#,##0\ [$USD]"/>
    <numFmt numFmtId="191" formatCode="#,##0\ &quot;TL&quot;"/>
    <numFmt numFmtId="192" formatCode="#,##0,\-&quot;TL&quot;"/>
    <numFmt numFmtId="193" formatCode="#,##0.00\ &quot;TL&quot;"/>
    <numFmt numFmtId="194" formatCode="#,##0.000\ [$EUR]"/>
    <numFmt numFmtId="195" formatCode="#,##0.000\ &quot;TL&quot;"/>
    <numFmt numFmtId="196" formatCode="#,##0.00\ &quot;YTL&quot;"/>
    <numFmt numFmtId="197" formatCode="#,##0.000000\ &quot;YTL&quot;"/>
    <numFmt numFmtId="198" formatCode="0.0000%"/>
  </numFmts>
  <fonts count="43">
    <font>
      <sz val="10"/>
      <name val="Verdana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Verdana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9" fontId="6" fillId="0" borderId="10" xfId="50" applyNumberFormat="1" applyFont="1" applyFill="1" applyBorder="1" applyAlignment="1">
      <alignment horizontal="center" vertical="center"/>
      <protection/>
    </xf>
    <xf numFmtId="9" fontId="8" fillId="0" borderId="10" xfId="50" applyNumberFormat="1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vertical="center"/>
      <protection/>
    </xf>
    <xf numFmtId="0" fontId="8" fillId="0" borderId="10" xfId="50" applyFont="1" applyFill="1" applyBorder="1" applyAlignment="1">
      <alignment vertical="center" wrapText="1"/>
      <protection/>
    </xf>
    <xf numFmtId="193" fontId="8" fillId="0" borderId="0" xfId="50" applyNumberFormat="1" applyFont="1" applyFill="1" applyBorder="1" applyAlignment="1">
      <alignment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198" fontId="6" fillId="0" borderId="10" xfId="50" applyNumberFormat="1" applyFont="1" applyFill="1" applyBorder="1" applyAlignment="1">
      <alignment horizontal="center" vertical="center" wrapText="1"/>
      <protection/>
    </xf>
    <xf numFmtId="193" fontId="6" fillId="0" borderId="0" xfId="50" applyNumberFormat="1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left" vertical="center"/>
      <protection/>
    </xf>
    <xf numFmtId="0" fontId="7" fillId="0" borderId="0" xfId="50" applyFont="1" applyFill="1" applyBorder="1" applyAlignment="1">
      <alignment horizontal="left" vertical="center" wrapText="1"/>
      <protection/>
    </xf>
    <xf numFmtId="193" fontId="8" fillId="0" borderId="0" xfId="0" applyNumberFormat="1" applyFont="1" applyFill="1" applyBorder="1" applyAlignment="1">
      <alignment vertical="center" wrapText="1"/>
    </xf>
    <xf numFmtId="0" fontId="8" fillId="0" borderId="0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horizontal="left" vertical="center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8" fillId="0" borderId="10" xfId="50" applyFont="1" applyFill="1" applyBorder="1" applyAlignment="1">
      <alignment horizontal="left" vertical="center" wrapText="1"/>
      <protection/>
    </xf>
    <xf numFmtId="193" fontId="8" fillId="0" borderId="11" xfId="50" applyNumberFormat="1" applyFont="1" applyFill="1" applyBorder="1" applyAlignment="1">
      <alignment horizontal="center" vertical="center" wrapText="1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horizontal="center" vertical="center" wrapText="1"/>
      <protection/>
    </xf>
    <xf numFmtId="198" fontId="6" fillId="0" borderId="12" xfId="50" applyNumberFormat="1" applyFont="1" applyFill="1" applyBorder="1" applyAlignment="1">
      <alignment horizontal="center" vertical="center" wrapText="1"/>
      <protection/>
    </xf>
    <xf numFmtId="193" fontId="6" fillId="0" borderId="13" xfId="50" applyNumberFormat="1" applyFont="1" applyFill="1" applyBorder="1" applyAlignment="1">
      <alignment vertical="center"/>
      <protection/>
    </xf>
    <xf numFmtId="193" fontId="6" fillId="0" borderId="14" xfId="50" applyNumberFormat="1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horizontal="left" vertical="center"/>
      <protection/>
    </xf>
    <xf numFmtId="0" fontId="6" fillId="0" borderId="15" xfId="50" applyFont="1" applyFill="1" applyBorder="1" applyAlignment="1">
      <alignment horizontal="center" vertical="center" wrapText="1"/>
      <protection/>
    </xf>
    <xf numFmtId="198" fontId="6" fillId="0" borderId="15" xfId="50" applyNumberFormat="1" applyFont="1" applyFill="1" applyBorder="1" applyAlignment="1">
      <alignment horizontal="center" vertical="center" wrapText="1"/>
      <protection/>
    </xf>
    <xf numFmtId="193" fontId="6" fillId="0" borderId="11" xfId="50" applyNumberFormat="1" applyFont="1" applyFill="1" applyBorder="1" applyAlignment="1">
      <alignment vertical="center"/>
      <protection/>
    </xf>
    <xf numFmtId="49" fontId="5" fillId="0" borderId="16" xfId="50" applyNumberFormat="1" applyFont="1" applyFill="1" applyBorder="1" applyAlignment="1">
      <alignment vertical="center" wrapText="1"/>
      <protection/>
    </xf>
    <xf numFmtId="0" fontId="5" fillId="0" borderId="17" xfId="50" applyFont="1" applyFill="1" applyBorder="1" applyAlignment="1">
      <alignment horizontal="center" vertical="center" wrapText="1"/>
      <protection/>
    </xf>
    <xf numFmtId="0" fontId="6" fillId="0" borderId="17" xfId="50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horizontal="center" vertical="center" wrapText="1"/>
      <protection/>
    </xf>
    <xf numFmtId="198" fontId="6" fillId="0" borderId="17" xfId="50" applyNumberFormat="1" applyFont="1" applyFill="1" applyBorder="1" applyAlignment="1">
      <alignment horizontal="center" vertical="center" wrapText="1"/>
      <protection/>
    </xf>
    <xf numFmtId="193" fontId="6" fillId="0" borderId="18" xfId="50" applyNumberFormat="1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193" fontId="6" fillId="0" borderId="13" xfId="50" applyNumberFormat="1" applyFont="1" applyFill="1" applyBorder="1" applyAlignment="1">
      <alignment horizontal="center" vertical="center" wrapText="1"/>
      <protection/>
    </xf>
    <xf numFmtId="193" fontId="6" fillId="0" borderId="14" xfId="50" applyNumberFormat="1" applyFont="1" applyFill="1" applyBorder="1" applyAlignment="1">
      <alignment horizontal="center" vertical="center" wrapText="1"/>
      <protection/>
    </xf>
    <xf numFmtId="193" fontId="6" fillId="0" borderId="11" xfId="50" applyNumberFormat="1" applyFont="1" applyFill="1" applyBorder="1" applyAlignment="1">
      <alignment horizontal="center" vertical="center" wrapText="1"/>
      <protection/>
    </xf>
    <xf numFmtId="0" fontId="5" fillId="0" borderId="16" xfId="50" applyFont="1" applyFill="1" applyBorder="1" applyAlignment="1">
      <alignment vertical="center" wrapText="1"/>
      <protection/>
    </xf>
    <xf numFmtId="0" fontId="6" fillId="0" borderId="17" xfId="50" applyFont="1" applyFill="1" applyBorder="1" applyAlignment="1">
      <alignment vertical="center" wrapText="1"/>
      <protection/>
    </xf>
    <xf numFmtId="0" fontId="6" fillId="0" borderId="17" xfId="50" applyFont="1" applyFill="1" applyBorder="1" applyAlignment="1">
      <alignment vertical="center"/>
      <protection/>
    </xf>
    <xf numFmtId="9" fontId="6" fillId="0" borderId="14" xfId="0" applyNumberFormat="1" applyFont="1" applyFill="1" applyBorder="1" applyAlignment="1">
      <alignment horizontal="center" vertical="center"/>
    </xf>
    <xf numFmtId="0" fontId="6" fillId="0" borderId="19" xfId="50" applyFont="1" applyFill="1" applyBorder="1" applyAlignment="1">
      <alignment horizontal="left" vertical="center"/>
      <protection/>
    </xf>
    <xf numFmtId="0" fontId="7" fillId="0" borderId="12" xfId="50" applyFont="1" applyFill="1" applyBorder="1" applyAlignment="1">
      <alignment horizontal="center" vertical="center"/>
      <protection/>
    </xf>
    <xf numFmtId="0" fontId="8" fillId="0" borderId="12" xfId="50" applyFont="1" applyFill="1" applyBorder="1" applyAlignment="1">
      <alignment horizontal="left" vertical="center" wrapText="1"/>
      <protection/>
    </xf>
    <xf numFmtId="9" fontId="8" fillId="0" borderId="12" xfId="50" applyNumberFormat="1" applyFont="1" applyFill="1" applyBorder="1" applyAlignment="1">
      <alignment horizontal="center" vertical="center"/>
      <protection/>
    </xf>
    <xf numFmtId="193" fontId="8" fillId="0" borderId="13" xfId="50" applyNumberFormat="1" applyFont="1" applyFill="1" applyBorder="1" applyAlignment="1">
      <alignment vertical="center"/>
      <protection/>
    </xf>
    <xf numFmtId="193" fontId="8" fillId="0" borderId="14" xfId="50" applyNumberFormat="1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horizontal="center" vertical="center"/>
      <protection/>
    </xf>
    <xf numFmtId="0" fontId="8" fillId="0" borderId="15" xfId="50" applyFont="1" applyFill="1" applyBorder="1" applyAlignment="1">
      <alignment horizontal="left" vertical="center" wrapText="1"/>
      <protection/>
    </xf>
    <xf numFmtId="9" fontId="8" fillId="0" borderId="15" xfId="50" applyNumberFormat="1" applyFont="1" applyFill="1" applyBorder="1" applyAlignment="1">
      <alignment horizontal="center" vertical="center"/>
      <protection/>
    </xf>
    <xf numFmtId="193" fontId="8" fillId="0" borderId="11" xfId="50" applyNumberFormat="1" applyFont="1" applyFill="1" applyBorder="1" applyAlignment="1">
      <alignment vertical="center"/>
      <protection/>
    </xf>
    <xf numFmtId="49" fontId="7" fillId="0" borderId="16" xfId="50" applyNumberFormat="1" applyFont="1" applyFill="1" applyBorder="1" applyAlignment="1">
      <alignment vertical="center" wrapText="1"/>
      <protection/>
    </xf>
    <xf numFmtId="0" fontId="7" fillId="0" borderId="17" xfId="50" applyFont="1" applyFill="1" applyBorder="1" applyAlignment="1">
      <alignment horizontal="center" vertical="center" wrapText="1"/>
      <protection/>
    </xf>
    <xf numFmtId="0" fontId="7" fillId="0" borderId="17" xfId="50" applyFont="1" applyFill="1" applyBorder="1" applyAlignment="1">
      <alignment horizontal="center" vertical="center"/>
      <protection/>
    </xf>
    <xf numFmtId="0" fontId="8" fillId="0" borderId="17" xfId="50" applyFont="1" applyFill="1" applyBorder="1" applyAlignment="1">
      <alignment horizontal="left" vertical="center" wrapText="1"/>
      <protection/>
    </xf>
    <xf numFmtId="9" fontId="8" fillId="0" borderId="17" xfId="50" applyNumberFormat="1" applyFont="1" applyFill="1" applyBorder="1" applyAlignment="1">
      <alignment horizontal="center" vertical="center"/>
      <protection/>
    </xf>
    <xf numFmtId="193" fontId="8" fillId="0" borderId="18" xfId="50" applyNumberFormat="1" applyFont="1" applyFill="1" applyBorder="1" applyAlignment="1">
      <alignment vertical="center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7" fillId="0" borderId="15" xfId="50" applyFont="1" applyFill="1" applyBorder="1" applyAlignment="1">
      <alignment horizontal="center" vertical="center" wrapText="1"/>
      <protection/>
    </xf>
    <xf numFmtId="0" fontId="7" fillId="0" borderId="16" xfId="50" applyFont="1" applyFill="1" applyBorder="1" applyAlignment="1">
      <alignment vertical="center"/>
      <protection/>
    </xf>
    <xf numFmtId="0" fontId="8" fillId="0" borderId="12" xfId="50" applyFont="1" applyFill="1" applyBorder="1" applyAlignment="1">
      <alignment vertical="center" wrapText="1"/>
      <protection/>
    </xf>
    <xf numFmtId="193" fontId="8" fillId="0" borderId="13" xfId="50" applyNumberFormat="1" applyFont="1" applyFill="1" applyBorder="1" applyAlignment="1">
      <alignment horizontal="center" vertical="center" wrapText="1"/>
      <protection/>
    </xf>
    <xf numFmtId="193" fontId="8" fillId="0" borderId="14" xfId="50" applyNumberFormat="1" applyFont="1" applyFill="1" applyBorder="1" applyAlignment="1">
      <alignment horizontal="center" vertical="center" wrapText="1"/>
      <protection/>
    </xf>
    <xf numFmtId="0" fontId="8" fillId="0" borderId="15" xfId="50" applyFont="1" applyFill="1" applyBorder="1" applyAlignment="1">
      <alignment vertical="center" wrapText="1"/>
      <protection/>
    </xf>
    <xf numFmtId="0" fontId="7" fillId="0" borderId="16" xfId="50" applyFont="1" applyFill="1" applyBorder="1" applyAlignment="1">
      <alignment vertical="center" wrapText="1"/>
      <protection/>
    </xf>
    <xf numFmtId="0" fontId="7" fillId="0" borderId="17" xfId="50" applyFont="1" applyFill="1" applyBorder="1" applyAlignment="1">
      <alignment vertical="center" wrapText="1"/>
      <protection/>
    </xf>
    <xf numFmtId="0" fontId="8" fillId="0" borderId="17" xfId="50" applyFont="1" applyFill="1" applyBorder="1" applyAlignment="1">
      <alignment vertical="center" wrapText="1"/>
      <protection/>
    </xf>
    <xf numFmtId="9" fontId="8" fillId="0" borderId="14" xfId="0" applyNumberFormat="1" applyFont="1" applyFill="1" applyBorder="1" applyAlignment="1">
      <alignment horizontal="center" vertical="center"/>
    </xf>
    <xf numFmtId="0" fontId="8" fillId="0" borderId="19" xfId="50" applyFont="1" applyFill="1" applyBorder="1" applyAlignment="1">
      <alignment horizontal="left" vertical="center"/>
      <protection/>
    </xf>
    <xf numFmtId="0" fontId="8" fillId="0" borderId="19" xfId="50" applyFont="1" applyFill="1" applyBorder="1" applyAlignment="1">
      <alignment vertical="center"/>
      <protection/>
    </xf>
    <xf numFmtId="193" fontId="8" fillId="0" borderId="20" xfId="50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" fillId="0" borderId="21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5" fillId="0" borderId="21" xfId="50" applyFont="1" applyFill="1" applyBorder="1" applyAlignment="1">
      <alignment vertical="center" wrapText="1"/>
      <protection/>
    </xf>
    <xf numFmtId="0" fontId="5" fillId="0" borderId="10" xfId="50" applyFont="1" applyFill="1" applyBorder="1" applyAlignment="1">
      <alignment vertical="center" wrapText="1"/>
      <protection/>
    </xf>
    <xf numFmtId="0" fontId="5" fillId="0" borderId="14" xfId="50" applyFont="1" applyFill="1" applyBorder="1" applyAlignment="1">
      <alignment vertical="center" wrapText="1"/>
      <protection/>
    </xf>
    <xf numFmtId="0" fontId="5" fillId="0" borderId="22" xfId="50" applyFont="1" applyFill="1" applyBorder="1" applyAlignment="1">
      <alignment horizontal="left" vertical="center" wrapText="1"/>
      <protection/>
    </xf>
    <xf numFmtId="0" fontId="5" fillId="0" borderId="15" xfId="50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21" xfId="50" applyFont="1" applyFill="1" applyBorder="1" applyAlignment="1">
      <alignment horizontal="left" vertical="center"/>
      <protection/>
    </xf>
    <xf numFmtId="0" fontId="6" fillId="0" borderId="10" xfId="50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3" xfId="50" applyFont="1" applyFill="1" applyBorder="1" applyAlignment="1">
      <alignment vertical="center" wrapText="1"/>
      <protection/>
    </xf>
    <xf numFmtId="0" fontId="6" fillId="0" borderId="24" xfId="0" applyFont="1" applyFill="1" applyBorder="1" applyAlignment="1">
      <alignment vertical="center" wrapText="1"/>
    </xf>
    <xf numFmtId="0" fontId="6" fillId="0" borderId="10" xfId="50" applyFont="1" applyFill="1" applyBorder="1" applyAlignment="1">
      <alignment horizontal="left" vertical="center" wrapText="1"/>
      <protection/>
    </xf>
    <xf numFmtId="0" fontId="5" fillId="0" borderId="25" xfId="50" applyFont="1" applyFill="1" applyBorder="1" applyAlignment="1">
      <alignment horizontal="justify" vertical="center" wrapText="1"/>
      <protection/>
    </xf>
    <xf numFmtId="0" fontId="5" fillId="33" borderId="26" xfId="50" applyFont="1" applyFill="1" applyBorder="1" applyAlignment="1">
      <alignment horizontal="center" vertical="center" wrapText="1"/>
      <protection/>
    </xf>
    <xf numFmtId="0" fontId="5" fillId="33" borderId="12" xfId="50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vertical="center" wrapText="1"/>
    </xf>
    <xf numFmtId="0" fontId="5" fillId="0" borderId="27" xfId="50" applyFont="1" applyFill="1" applyBorder="1" applyAlignment="1">
      <alignment horizontal="center" vertical="center"/>
      <protection/>
    </xf>
    <xf numFmtId="0" fontId="5" fillId="0" borderId="28" xfId="50" applyFont="1" applyFill="1" applyBorder="1" applyAlignment="1">
      <alignment horizontal="center" vertical="center"/>
      <protection/>
    </xf>
    <xf numFmtId="0" fontId="5" fillId="0" borderId="29" xfId="50" applyFont="1" applyFill="1" applyBorder="1" applyAlignment="1">
      <alignment horizontal="center" vertical="center"/>
      <protection/>
    </xf>
    <xf numFmtId="0" fontId="5" fillId="0" borderId="30" xfId="50" applyFont="1" applyFill="1" applyBorder="1" applyAlignment="1">
      <alignment horizontal="center" vertical="center" wrapText="1"/>
      <protection/>
    </xf>
    <xf numFmtId="0" fontId="5" fillId="0" borderId="25" xfId="50" applyFont="1" applyFill="1" applyBorder="1" applyAlignment="1">
      <alignment horizontal="center" vertical="center" wrapText="1"/>
      <protection/>
    </xf>
    <xf numFmtId="0" fontId="5" fillId="0" borderId="31" xfId="50" applyFont="1" applyFill="1" applyBorder="1" applyAlignment="1">
      <alignment horizontal="center" vertical="center" wrapText="1"/>
      <protection/>
    </xf>
    <xf numFmtId="0" fontId="5" fillId="0" borderId="26" xfId="50" applyFont="1" applyFill="1" applyBorder="1" applyAlignment="1">
      <alignment vertical="center" wrapText="1"/>
      <protection/>
    </xf>
    <xf numFmtId="0" fontId="6" fillId="0" borderId="12" xfId="50" applyFont="1" applyFill="1" applyBorder="1" applyAlignment="1">
      <alignment horizontal="left" vertical="center" wrapText="1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32" xfId="50" applyFont="1" applyFill="1" applyBorder="1" applyAlignment="1">
      <alignment horizontal="center" vertical="center"/>
      <protection/>
    </xf>
    <xf numFmtId="49" fontId="5" fillId="0" borderId="26" xfId="50" applyNumberFormat="1" applyFont="1" applyFill="1" applyBorder="1" applyAlignment="1">
      <alignment vertical="center" wrapText="1"/>
      <protection/>
    </xf>
    <xf numFmtId="49" fontId="5" fillId="0" borderId="21" xfId="50" applyNumberFormat="1" applyFont="1" applyFill="1" applyBorder="1" applyAlignment="1">
      <alignment vertical="center" wrapText="1"/>
      <protection/>
    </xf>
    <xf numFmtId="49" fontId="5" fillId="0" borderId="22" xfId="50" applyNumberFormat="1" applyFont="1" applyFill="1" applyBorder="1" applyAlignment="1">
      <alignment vertical="center" wrapText="1"/>
      <protection/>
    </xf>
    <xf numFmtId="0" fontId="5" fillId="0" borderId="12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5" xfId="50" applyFont="1" applyFill="1" applyBorder="1" applyAlignment="1">
      <alignment horizontal="center" vertical="center" wrapText="1"/>
      <protection/>
    </xf>
    <xf numFmtId="0" fontId="5" fillId="33" borderId="33" xfId="50" applyFont="1" applyFill="1" applyBorder="1" applyAlignment="1">
      <alignment horizontal="center" vertical="center"/>
      <protection/>
    </xf>
    <xf numFmtId="0" fontId="5" fillId="33" borderId="34" xfId="50" applyFont="1" applyFill="1" applyBorder="1" applyAlignment="1">
      <alignment horizontal="center" vertical="center"/>
      <protection/>
    </xf>
    <xf numFmtId="0" fontId="5" fillId="33" borderId="32" xfId="50" applyFont="1" applyFill="1" applyBorder="1" applyAlignment="1">
      <alignment horizontal="center" vertical="center" wrapText="1"/>
      <protection/>
    </xf>
    <xf numFmtId="0" fontId="5" fillId="33" borderId="25" xfId="50" applyFont="1" applyFill="1" applyBorder="1" applyAlignment="1">
      <alignment horizontal="center" vertical="center" wrapText="1"/>
      <protection/>
    </xf>
    <xf numFmtId="193" fontId="5" fillId="33" borderId="10" xfId="0" applyNumberFormat="1" applyFont="1" applyFill="1" applyBorder="1" applyAlignment="1">
      <alignment horizontal="center" vertical="center" wrapText="1"/>
    </xf>
    <xf numFmtId="193" fontId="5" fillId="33" borderId="32" xfId="0" applyNumberFormat="1" applyFont="1" applyFill="1" applyBorder="1" applyAlignment="1">
      <alignment horizontal="center" vertical="center" wrapText="1"/>
    </xf>
    <xf numFmtId="0" fontId="5" fillId="33" borderId="35" xfId="50" applyFont="1" applyFill="1" applyBorder="1" applyAlignment="1">
      <alignment horizontal="center" vertical="center"/>
      <protection/>
    </xf>
    <xf numFmtId="0" fontId="5" fillId="33" borderId="36" xfId="50" applyFont="1" applyFill="1" applyBorder="1" applyAlignment="1">
      <alignment horizontal="center" vertical="center"/>
      <protection/>
    </xf>
    <xf numFmtId="0" fontId="6" fillId="0" borderId="15" xfId="50" applyFont="1" applyFill="1" applyBorder="1" applyAlignment="1">
      <alignment horizontal="left" vertical="center" wrapText="1"/>
      <protection/>
    </xf>
    <xf numFmtId="0" fontId="6" fillId="0" borderId="21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14" xfId="50" applyFont="1" applyFill="1" applyBorder="1" applyAlignment="1">
      <alignment vertical="center" wrapText="1"/>
      <protection/>
    </xf>
    <xf numFmtId="0" fontId="6" fillId="0" borderId="21" xfId="50" applyFont="1" applyFill="1" applyBorder="1" applyAlignment="1">
      <alignment horizontal="left" vertical="center" wrapText="1"/>
      <protection/>
    </xf>
    <xf numFmtId="0" fontId="5" fillId="0" borderId="37" xfId="50" applyFont="1" applyFill="1" applyBorder="1" applyAlignment="1">
      <alignment horizontal="center" vertical="center" wrapText="1"/>
      <protection/>
    </xf>
    <xf numFmtId="0" fontId="5" fillId="0" borderId="38" xfId="50" applyFont="1" applyFill="1" applyBorder="1" applyAlignment="1">
      <alignment horizontal="center" vertical="center" wrapText="1"/>
      <protection/>
    </xf>
    <xf numFmtId="0" fontId="5" fillId="0" borderId="39" xfId="50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21" xfId="50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7" fillId="34" borderId="2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" fillId="0" borderId="22" xfId="50" applyFont="1" applyFill="1" applyBorder="1" applyAlignment="1">
      <alignment vertical="center" wrapText="1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7" fillId="0" borderId="15" xfId="50" applyFont="1" applyFill="1" applyBorder="1" applyAlignment="1">
      <alignment horizontal="center" vertical="center" wrapText="1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0" fontId="7" fillId="0" borderId="10" xfId="50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21" xfId="50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193" fontId="7" fillId="33" borderId="13" xfId="0" applyNumberFormat="1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0" fontId="7" fillId="33" borderId="30" xfId="50" applyFont="1" applyFill="1" applyBorder="1" applyAlignment="1">
      <alignment horizontal="center" vertical="center" wrapText="1"/>
      <protection/>
    </xf>
    <xf numFmtId="0" fontId="7" fillId="33" borderId="31" xfId="50" applyFont="1" applyFill="1" applyBorder="1" applyAlignment="1">
      <alignment horizontal="center" vertical="center" wrapText="1"/>
      <protection/>
    </xf>
    <xf numFmtId="0" fontId="7" fillId="33" borderId="26" xfId="50" applyFont="1" applyFill="1" applyBorder="1" applyAlignment="1">
      <alignment horizontal="center" vertical="center"/>
      <protection/>
    </xf>
    <xf numFmtId="0" fontId="7" fillId="33" borderId="22" xfId="50" applyFont="1" applyFill="1" applyBorder="1" applyAlignment="1">
      <alignment horizontal="center" vertical="center"/>
      <protection/>
    </xf>
    <xf numFmtId="0" fontId="7" fillId="33" borderId="12" xfId="50" applyFont="1" applyFill="1" applyBorder="1" applyAlignment="1">
      <alignment horizontal="center" vertical="center"/>
      <protection/>
    </xf>
    <xf numFmtId="0" fontId="7" fillId="33" borderId="15" xfId="50" applyFont="1" applyFill="1" applyBorder="1" applyAlignment="1">
      <alignment horizontal="center" vertical="center"/>
      <protection/>
    </xf>
    <xf numFmtId="0" fontId="7" fillId="0" borderId="26" xfId="50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 wrapText="1"/>
      <protection/>
    </xf>
    <xf numFmtId="0" fontId="7" fillId="0" borderId="22" xfId="50" applyFont="1" applyFill="1" applyBorder="1" applyAlignment="1">
      <alignment vertical="center" wrapText="1"/>
      <protection/>
    </xf>
    <xf numFmtId="0" fontId="7" fillId="0" borderId="27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 wrapText="1"/>
      <protection/>
    </xf>
    <xf numFmtId="0" fontId="7" fillId="0" borderId="10" xfId="50" applyFont="1" applyFill="1" applyBorder="1" applyAlignment="1">
      <alignment vertical="center" wrapText="1"/>
      <protection/>
    </xf>
    <xf numFmtId="0" fontId="7" fillId="0" borderId="14" xfId="50" applyFont="1" applyFill="1" applyBorder="1" applyAlignment="1">
      <alignment vertical="center" wrapText="1"/>
      <protection/>
    </xf>
    <xf numFmtId="49" fontId="7" fillId="0" borderId="26" xfId="50" applyNumberFormat="1" applyFont="1" applyFill="1" applyBorder="1" applyAlignment="1">
      <alignment vertical="center" wrapText="1"/>
      <protection/>
    </xf>
    <xf numFmtId="49" fontId="7" fillId="0" borderId="21" xfId="50" applyNumberFormat="1" applyFont="1" applyFill="1" applyBorder="1" applyAlignment="1">
      <alignment vertical="center" wrapText="1"/>
      <protection/>
    </xf>
    <xf numFmtId="0" fontId="8" fillId="0" borderId="2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21" xfId="50" applyFont="1" applyFill="1" applyBorder="1" applyAlignment="1">
      <alignment horizontal="left" vertical="center"/>
      <protection/>
    </xf>
    <xf numFmtId="0" fontId="8" fillId="0" borderId="10" xfId="50" applyFont="1" applyFill="1" applyBorder="1" applyAlignment="1">
      <alignment horizontal="left" vertical="center"/>
      <protection/>
    </xf>
    <xf numFmtId="0" fontId="7" fillId="0" borderId="37" xfId="50" applyFont="1" applyFill="1" applyBorder="1" applyAlignment="1">
      <alignment horizontal="center" vertical="center" wrapText="1"/>
      <protection/>
    </xf>
    <xf numFmtId="0" fontId="7" fillId="0" borderId="38" xfId="50" applyFont="1" applyFill="1" applyBorder="1" applyAlignment="1">
      <alignment horizontal="center" vertical="center" wrapText="1"/>
      <protection/>
    </xf>
    <xf numFmtId="0" fontId="7" fillId="0" borderId="39" xfId="50" applyFont="1" applyFill="1" applyBorder="1" applyAlignment="1">
      <alignment horizontal="center" vertical="center" wrapText="1"/>
      <protection/>
    </xf>
    <xf numFmtId="0" fontId="8" fillId="0" borderId="21" xfId="50" applyFont="1" applyFill="1" applyBorder="1" applyAlignment="1">
      <alignment horizontal="left" vertical="center" wrapText="1"/>
      <protection/>
    </xf>
    <xf numFmtId="0" fontId="8" fillId="0" borderId="10" xfId="50" applyFont="1" applyFill="1" applyBorder="1" applyAlignment="1">
      <alignment horizontal="left" vertical="center" wrapText="1"/>
      <protection/>
    </xf>
    <xf numFmtId="0" fontId="7" fillId="0" borderId="40" xfId="50" applyFont="1" applyFill="1" applyBorder="1" applyAlignment="1">
      <alignment horizontal="justify" vertical="center" wrapText="1"/>
      <protection/>
    </xf>
    <xf numFmtId="0" fontId="7" fillId="0" borderId="41" xfId="50" applyFont="1" applyFill="1" applyBorder="1" applyAlignment="1">
      <alignment horizontal="justify" vertical="center" wrapText="1"/>
      <protection/>
    </xf>
    <xf numFmtId="0" fontId="7" fillId="0" borderId="42" xfId="50" applyFont="1" applyFill="1" applyBorder="1" applyAlignment="1">
      <alignment horizontal="justify" vertical="center" wrapText="1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0" fontId="7" fillId="0" borderId="15" xfId="50" applyFont="1" applyFill="1" applyBorder="1" applyAlignment="1">
      <alignment horizontal="left" vertical="center" wrapText="1"/>
      <protection/>
    </xf>
    <xf numFmtId="0" fontId="7" fillId="0" borderId="26" xfId="50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ESAM RTV TARIFE YONETMELIK 21 06 0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0" zoomScaleNormal="70" zoomScalePageLayoutView="0" workbookViewId="0" topLeftCell="A1">
      <selection activeCell="F3" sqref="F3"/>
    </sheetView>
  </sheetViews>
  <sheetFormatPr defaultColWidth="7.00390625" defaultRowHeight="12.75"/>
  <cols>
    <col min="1" max="1" width="10.50390625" style="7" customWidth="1"/>
    <col min="2" max="2" width="20.75390625" style="7" customWidth="1"/>
    <col min="3" max="3" width="11.25390625" style="7" customWidth="1"/>
    <col min="4" max="4" width="47.50390625" style="7" customWidth="1"/>
    <col min="5" max="5" width="22.625" style="7" customWidth="1"/>
    <col min="6" max="6" width="25.75390625" style="10" customWidth="1"/>
    <col min="7" max="16384" width="7.00390625" style="7" customWidth="1"/>
  </cols>
  <sheetData>
    <row r="1" spans="1:6" ht="31.5" customHeight="1">
      <c r="A1" s="122" t="s">
        <v>0</v>
      </c>
      <c r="B1" s="116" t="s">
        <v>1</v>
      </c>
      <c r="C1" s="108" t="s">
        <v>2</v>
      </c>
      <c r="D1" s="108" t="s">
        <v>33</v>
      </c>
      <c r="E1" s="118" t="s">
        <v>72</v>
      </c>
      <c r="F1" s="120" t="s">
        <v>71</v>
      </c>
    </row>
    <row r="2" spans="1:6" ht="21" customHeight="1" thickBot="1">
      <c r="A2" s="123"/>
      <c r="B2" s="117"/>
      <c r="C2" s="109"/>
      <c r="D2" s="109"/>
      <c r="E2" s="119"/>
      <c r="F2" s="121"/>
    </row>
    <row r="3" spans="1:6" ht="25.5" customHeight="1">
      <c r="A3" s="110" t="s">
        <v>3</v>
      </c>
      <c r="B3" s="113" t="s">
        <v>4</v>
      </c>
      <c r="C3" s="21" t="s">
        <v>5</v>
      </c>
      <c r="D3" s="22" t="s">
        <v>89</v>
      </c>
      <c r="E3" s="23">
        <v>0.006825</v>
      </c>
      <c r="F3" s="24">
        <f>577500*1.07</f>
        <v>617925</v>
      </c>
    </row>
    <row r="4" spans="1:6" ht="25.5" customHeight="1">
      <c r="A4" s="111"/>
      <c r="B4" s="114"/>
      <c r="C4" s="15" t="s">
        <v>5</v>
      </c>
      <c r="D4" s="8" t="s">
        <v>90</v>
      </c>
      <c r="E4" s="9">
        <v>0.006825</v>
      </c>
      <c r="F4" s="25">
        <f>415415*1.07</f>
        <v>444494.05000000005</v>
      </c>
    </row>
    <row r="5" spans="1:6" ht="25.5" customHeight="1">
      <c r="A5" s="111"/>
      <c r="B5" s="114"/>
      <c r="C5" s="15" t="s">
        <v>5</v>
      </c>
      <c r="D5" s="8" t="s">
        <v>91</v>
      </c>
      <c r="E5" s="9">
        <v>0.006825</v>
      </c>
      <c r="F5" s="25">
        <f>313005*1.07</f>
        <v>334915.35000000003</v>
      </c>
    </row>
    <row r="6" spans="1:6" ht="25.5" customHeight="1">
      <c r="A6" s="111"/>
      <c r="B6" s="114"/>
      <c r="C6" s="15" t="s">
        <v>5</v>
      </c>
      <c r="D6" s="8" t="s">
        <v>92</v>
      </c>
      <c r="E6" s="9">
        <v>0.006825</v>
      </c>
      <c r="F6" s="25">
        <f>182875*1.07</f>
        <v>195676.25</v>
      </c>
    </row>
    <row r="7" spans="1:6" ht="25.5" customHeight="1" thickBot="1">
      <c r="A7" s="112"/>
      <c r="B7" s="115"/>
      <c r="C7" s="26" t="s">
        <v>5</v>
      </c>
      <c r="D7" s="27" t="s">
        <v>93</v>
      </c>
      <c r="E7" s="28">
        <v>0.006825</v>
      </c>
      <c r="F7" s="29">
        <f>96250*1.07</f>
        <v>102987.5</v>
      </c>
    </row>
    <row r="8" spans="1:6" ht="36.75" customHeight="1" thickBot="1">
      <c r="A8" s="30" t="s">
        <v>6</v>
      </c>
      <c r="B8" s="31" t="s">
        <v>7</v>
      </c>
      <c r="C8" s="32" t="s">
        <v>5</v>
      </c>
      <c r="D8" s="33" t="s">
        <v>39</v>
      </c>
      <c r="E8" s="34">
        <v>0.006825</v>
      </c>
      <c r="F8" s="35">
        <f>51480*1.07</f>
        <v>55083.600000000006</v>
      </c>
    </row>
    <row r="9" spans="1:6" ht="26.25" customHeight="1">
      <c r="A9" s="106" t="s">
        <v>9</v>
      </c>
      <c r="B9" s="113" t="s">
        <v>11</v>
      </c>
      <c r="C9" s="107" t="s">
        <v>96</v>
      </c>
      <c r="D9" s="107"/>
      <c r="E9" s="23">
        <v>0.006825</v>
      </c>
      <c r="F9" s="24">
        <f>100100*1.07</f>
        <v>107107</v>
      </c>
    </row>
    <row r="10" spans="1:6" ht="26.25" customHeight="1" thickBot="1">
      <c r="A10" s="83"/>
      <c r="B10" s="114"/>
      <c r="C10" s="95" t="s">
        <v>97</v>
      </c>
      <c r="D10" s="95"/>
      <c r="E10" s="9">
        <v>0.006825</v>
      </c>
      <c r="F10" s="25">
        <f>54670*1.07</f>
        <v>58496.9</v>
      </c>
    </row>
    <row r="11" spans="1:6" ht="26.25" customHeight="1">
      <c r="A11" s="106" t="s">
        <v>10</v>
      </c>
      <c r="B11" s="113" t="s">
        <v>25</v>
      </c>
      <c r="C11" s="107" t="s">
        <v>98</v>
      </c>
      <c r="D11" s="107"/>
      <c r="E11" s="23">
        <v>0.006825</v>
      </c>
      <c r="F11" s="24">
        <f>100100*1.07</f>
        <v>107107</v>
      </c>
    </row>
    <row r="12" spans="1:6" ht="26.25" customHeight="1">
      <c r="A12" s="83"/>
      <c r="B12" s="114"/>
      <c r="C12" s="95" t="s">
        <v>99</v>
      </c>
      <c r="D12" s="95"/>
      <c r="E12" s="9">
        <v>0.006825</v>
      </c>
      <c r="F12" s="25">
        <f>54670*1.07</f>
        <v>58496.9</v>
      </c>
    </row>
    <row r="13" spans="1:6" ht="26.25" customHeight="1" thickBot="1">
      <c r="A13" s="139"/>
      <c r="B13" s="115"/>
      <c r="C13" s="124" t="s">
        <v>29</v>
      </c>
      <c r="D13" s="124"/>
      <c r="E13" s="28">
        <v>0.006825</v>
      </c>
      <c r="F13" s="29">
        <f>28600*1.07</f>
        <v>30602</v>
      </c>
    </row>
    <row r="14" spans="1:6" ht="38.25" customHeight="1" thickBot="1">
      <c r="A14" s="36" t="s">
        <v>12</v>
      </c>
      <c r="B14" s="31" t="s">
        <v>15</v>
      </c>
      <c r="C14" s="32" t="s">
        <v>5</v>
      </c>
      <c r="D14" s="32" t="s">
        <v>40</v>
      </c>
      <c r="E14" s="34">
        <v>0.006825</v>
      </c>
      <c r="F14" s="35">
        <f>26000*1.07</f>
        <v>27820</v>
      </c>
    </row>
    <row r="15" spans="1:6" ht="34.5" customHeight="1">
      <c r="A15" s="100" t="s">
        <v>14</v>
      </c>
      <c r="B15" s="103" t="s">
        <v>18</v>
      </c>
      <c r="C15" s="107" t="s">
        <v>61</v>
      </c>
      <c r="D15" s="107"/>
      <c r="E15" s="23">
        <v>0.006825</v>
      </c>
      <c r="F15" s="37" t="s">
        <v>66</v>
      </c>
    </row>
    <row r="16" spans="1:6" ht="30.75" customHeight="1">
      <c r="A16" s="101"/>
      <c r="B16" s="104"/>
      <c r="C16" s="95" t="s">
        <v>62</v>
      </c>
      <c r="D16" s="95"/>
      <c r="E16" s="9">
        <v>0.006825</v>
      </c>
      <c r="F16" s="38" t="s">
        <v>66</v>
      </c>
    </row>
    <row r="17" spans="1:6" ht="36.75" customHeight="1">
      <c r="A17" s="101"/>
      <c r="B17" s="104"/>
      <c r="C17" s="95" t="s">
        <v>63</v>
      </c>
      <c r="D17" s="95"/>
      <c r="E17" s="9">
        <v>0.006825</v>
      </c>
      <c r="F17" s="38" t="s">
        <v>66</v>
      </c>
    </row>
    <row r="18" spans="1:6" ht="42" customHeight="1" thickBot="1">
      <c r="A18" s="102"/>
      <c r="B18" s="105"/>
      <c r="C18" s="93" t="s">
        <v>64</v>
      </c>
      <c r="D18" s="94"/>
      <c r="E18" s="28">
        <v>0.006825</v>
      </c>
      <c r="F18" s="39" t="s">
        <v>67</v>
      </c>
    </row>
    <row r="19" spans="1:6" ht="42" customHeight="1" thickBot="1">
      <c r="A19" s="40" t="s">
        <v>16</v>
      </c>
      <c r="B19" s="31" t="s">
        <v>32</v>
      </c>
      <c r="C19" s="41" t="s">
        <v>30</v>
      </c>
      <c r="D19" s="42" t="s">
        <v>41</v>
      </c>
      <c r="E19" s="34">
        <v>0.006825</v>
      </c>
      <c r="F19" s="35">
        <f>38500*1.07</f>
        <v>41195</v>
      </c>
    </row>
    <row r="20" spans="1:6" ht="33" customHeight="1" thickBot="1">
      <c r="A20" s="96" t="s">
        <v>70</v>
      </c>
      <c r="B20" s="96"/>
      <c r="C20" s="96"/>
      <c r="D20" s="96"/>
      <c r="E20" s="96"/>
      <c r="F20" s="96"/>
    </row>
    <row r="21" spans="1:6" ht="20.25" customHeight="1">
      <c r="A21" s="97" t="s">
        <v>56</v>
      </c>
      <c r="B21" s="98"/>
      <c r="C21" s="98"/>
      <c r="D21" s="98"/>
      <c r="E21" s="98"/>
      <c r="F21" s="99"/>
    </row>
    <row r="22" spans="1:6" ht="15.75">
      <c r="A22" s="80" t="s">
        <v>100</v>
      </c>
      <c r="B22" s="81"/>
      <c r="C22" s="81"/>
      <c r="D22" s="81"/>
      <c r="E22" s="81"/>
      <c r="F22" s="82"/>
    </row>
    <row r="23" spans="1:6" ht="49.5" customHeight="1">
      <c r="A23" s="80" t="s">
        <v>101</v>
      </c>
      <c r="B23" s="81"/>
      <c r="C23" s="81"/>
      <c r="D23" s="81"/>
      <c r="E23" s="81"/>
      <c r="F23" s="82"/>
    </row>
    <row r="24" spans="1:6" ht="33" customHeight="1">
      <c r="A24" s="80" t="s">
        <v>84</v>
      </c>
      <c r="B24" s="81"/>
      <c r="C24" s="81"/>
      <c r="D24" s="81"/>
      <c r="E24" s="81"/>
      <c r="F24" s="82"/>
    </row>
    <row r="25" spans="1:6" ht="34.5" customHeight="1">
      <c r="A25" s="80" t="s">
        <v>85</v>
      </c>
      <c r="B25" s="81"/>
      <c r="C25" s="81"/>
      <c r="D25" s="81"/>
      <c r="E25" s="81"/>
      <c r="F25" s="82"/>
    </row>
    <row r="26" spans="1:6" ht="15.75">
      <c r="A26" s="80" t="s">
        <v>108</v>
      </c>
      <c r="B26" s="81"/>
      <c r="C26" s="81"/>
      <c r="D26" s="81"/>
      <c r="E26" s="81"/>
      <c r="F26" s="82"/>
    </row>
    <row r="27" spans="1:6" ht="47.25" customHeight="1">
      <c r="A27" s="80" t="s">
        <v>86</v>
      </c>
      <c r="B27" s="81"/>
      <c r="C27" s="81"/>
      <c r="D27" s="81"/>
      <c r="E27" s="81"/>
      <c r="F27" s="82"/>
    </row>
    <row r="28" spans="1:6" ht="18.75" customHeight="1">
      <c r="A28" s="80" t="s">
        <v>87</v>
      </c>
      <c r="B28" s="81"/>
      <c r="C28" s="81"/>
      <c r="D28" s="81"/>
      <c r="E28" s="81"/>
      <c r="F28" s="82"/>
    </row>
    <row r="29" spans="1:6" ht="37.5" customHeight="1">
      <c r="A29" s="80" t="s">
        <v>88</v>
      </c>
      <c r="B29" s="81"/>
      <c r="C29" s="81"/>
      <c r="D29" s="81"/>
      <c r="E29" s="81"/>
      <c r="F29" s="82"/>
    </row>
    <row r="30" spans="1:6" s="74" customFormat="1" ht="33" customHeight="1">
      <c r="A30" s="77" t="s">
        <v>110</v>
      </c>
      <c r="B30" s="78"/>
      <c r="C30" s="78"/>
      <c r="D30" s="78"/>
      <c r="E30" s="78"/>
      <c r="F30" s="79"/>
    </row>
    <row r="31" spans="1:6" ht="18.75" customHeight="1">
      <c r="A31" s="83" t="s">
        <v>103</v>
      </c>
      <c r="B31" s="84"/>
      <c r="C31" s="84"/>
      <c r="D31" s="84"/>
      <c r="E31" s="84"/>
      <c r="F31" s="85"/>
    </row>
    <row r="32" spans="1:6" ht="18.75" customHeight="1">
      <c r="A32" s="125" t="s">
        <v>104</v>
      </c>
      <c r="B32" s="126"/>
      <c r="C32" s="126"/>
      <c r="D32" s="126"/>
      <c r="E32" s="126"/>
      <c r="F32" s="127"/>
    </row>
    <row r="33" spans="1:6" ht="36.75" customHeight="1" thickBot="1">
      <c r="A33" s="86" t="s">
        <v>105</v>
      </c>
      <c r="B33" s="87"/>
      <c r="C33" s="87"/>
      <c r="D33" s="87"/>
      <c r="E33" s="87"/>
      <c r="F33" s="88"/>
    </row>
    <row r="34" ht="13.5" customHeight="1" thickBot="1"/>
    <row r="35" spans="1:6" ht="50.25" customHeight="1">
      <c r="A35" s="129" t="s">
        <v>78</v>
      </c>
      <c r="B35" s="130"/>
      <c r="C35" s="131"/>
      <c r="D35" s="113" t="s">
        <v>79</v>
      </c>
      <c r="E35" s="132"/>
      <c r="F35" s="133"/>
    </row>
    <row r="36" spans="1:6" ht="36.75" customHeight="1">
      <c r="A36" s="134" t="s">
        <v>42</v>
      </c>
      <c r="B36" s="135"/>
      <c r="C36" s="16" t="s">
        <v>43</v>
      </c>
      <c r="D36" s="91" t="s">
        <v>58</v>
      </c>
      <c r="E36" s="92"/>
      <c r="F36" s="43">
        <v>0.5</v>
      </c>
    </row>
    <row r="37" spans="1:6" ht="18.75" customHeight="1">
      <c r="A37" s="89" t="s">
        <v>49</v>
      </c>
      <c r="B37" s="90"/>
      <c r="C37" s="1">
        <v>0.1</v>
      </c>
      <c r="D37" s="91" t="s">
        <v>59</v>
      </c>
      <c r="E37" s="92"/>
      <c r="F37" s="43">
        <v>0.45</v>
      </c>
    </row>
    <row r="38" spans="1:6" ht="18.75" customHeight="1">
      <c r="A38" s="89" t="s">
        <v>50</v>
      </c>
      <c r="B38" s="90"/>
      <c r="C38" s="1">
        <v>0.1</v>
      </c>
      <c r="D38" s="91" t="s">
        <v>60</v>
      </c>
      <c r="E38" s="92"/>
      <c r="F38" s="43">
        <v>0.4</v>
      </c>
    </row>
    <row r="39" spans="1:6" ht="18.75" customHeight="1">
      <c r="A39" s="89" t="s">
        <v>51</v>
      </c>
      <c r="B39" s="90"/>
      <c r="C39" s="1">
        <v>0.3</v>
      </c>
      <c r="D39" s="91" t="s">
        <v>45</v>
      </c>
      <c r="E39" s="92"/>
      <c r="F39" s="43">
        <v>0.35</v>
      </c>
    </row>
    <row r="40" spans="1:6" ht="18.75" customHeight="1">
      <c r="A40" s="89" t="s">
        <v>52</v>
      </c>
      <c r="B40" s="90"/>
      <c r="C40" s="1">
        <v>0.3</v>
      </c>
      <c r="D40" s="91" t="s">
        <v>46</v>
      </c>
      <c r="E40" s="92"/>
      <c r="F40" s="43">
        <v>0.3</v>
      </c>
    </row>
    <row r="41" spans="1:6" ht="26.25" customHeight="1">
      <c r="A41" s="128" t="s">
        <v>44</v>
      </c>
      <c r="B41" s="95"/>
      <c r="C41" s="1">
        <v>0.4</v>
      </c>
      <c r="D41" s="91" t="s">
        <v>47</v>
      </c>
      <c r="E41" s="92"/>
      <c r="F41" s="43">
        <v>0.2</v>
      </c>
    </row>
    <row r="42" spans="1:6" ht="18.75" customHeight="1">
      <c r="A42" s="44"/>
      <c r="B42" s="11"/>
      <c r="C42" s="11"/>
      <c r="D42" s="91" t="s">
        <v>48</v>
      </c>
      <c r="E42" s="92"/>
      <c r="F42" s="43">
        <v>0.15</v>
      </c>
    </row>
    <row r="43" spans="1:6" ht="18.75" customHeight="1">
      <c r="A43" s="44"/>
      <c r="B43" s="11"/>
      <c r="C43" s="11"/>
      <c r="D43" s="91" t="s">
        <v>57</v>
      </c>
      <c r="E43" s="92"/>
      <c r="F43" s="43">
        <v>0.1</v>
      </c>
    </row>
    <row r="44" spans="1:6" ht="16.5" thickBot="1">
      <c r="A44" s="136" t="s">
        <v>112</v>
      </c>
      <c r="B44" s="137"/>
      <c r="C44" s="137"/>
      <c r="D44" s="137"/>
      <c r="E44" s="137"/>
      <c r="F44" s="138"/>
    </row>
  </sheetData>
  <sheetProtection/>
  <mergeCells count="54">
    <mergeCell ref="A44:F44"/>
    <mergeCell ref="A29:F29"/>
    <mergeCell ref="C12:D12"/>
    <mergeCell ref="B9:B10"/>
    <mergeCell ref="B11:B13"/>
    <mergeCell ref="A11:A13"/>
    <mergeCell ref="D39:E39"/>
    <mergeCell ref="D40:E40"/>
    <mergeCell ref="C11:D11"/>
    <mergeCell ref="C10:D10"/>
    <mergeCell ref="D43:E43"/>
    <mergeCell ref="A32:F32"/>
    <mergeCell ref="A39:B39"/>
    <mergeCell ref="A40:B40"/>
    <mergeCell ref="A41:B41"/>
    <mergeCell ref="D41:E41"/>
    <mergeCell ref="D42:E42"/>
    <mergeCell ref="A35:C35"/>
    <mergeCell ref="D35:F35"/>
    <mergeCell ref="A36:B36"/>
    <mergeCell ref="E1:E2"/>
    <mergeCell ref="A26:F26"/>
    <mergeCell ref="A24:F24"/>
    <mergeCell ref="A25:F25"/>
    <mergeCell ref="A23:F23"/>
    <mergeCell ref="F1:F2"/>
    <mergeCell ref="A1:A2"/>
    <mergeCell ref="C9:D9"/>
    <mergeCell ref="C13:D13"/>
    <mergeCell ref="D1:D2"/>
    <mergeCell ref="A9:A10"/>
    <mergeCell ref="C15:D15"/>
    <mergeCell ref="C1:C2"/>
    <mergeCell ref="A3:A7"/>
    <mergeCell ref="B3:B7"/>
    <mergeCell ref="B1:B2"/>
    <mergeCell ref="C18:D18"/>
    <mergeCell ref="C16:D16"/>
    <mergeCell ref="A22:F22"/>
    <mergeCell ref="A20:F20"/>
    <mergeCell ref="A21:F21"/>
    <mergeCell ref="C17:D17"/>
    <mergeCell ref="A15:A18"/>
    <mergeCell ref="B15:B18"/>
    <mergeCell ref="A30:F30"/>
    <mergeCell ref="A27:F27"/>
    <mergeCell ref="A31:F31"/>
    <mergeCell ref="A28:F28"/>
    <mergeCell ref="A33:F33"/>
    <mergeCell ref="A38:B38"/>
    <mergeCell ref="D36:E36"/>
    <mergeCell ref="D37:E37"/>
    <mergeCell ref="D38:E38"/>
    <mergeCell ref="A37:B37"/>
  </mergeCells>
  <printOptions horizontalCentered="1"/>
  <pageMargins left="0" right="0" top="0.6299212598425197" bottom="0.35433070866141736" header="0.2755905511811024" footer="0"/>
  <pageSetup fitToHeight="2" horizontalDpi="300" verticalDpi="300" orientation="portrait" paperSize="9" scale="60" r:id="rId1"/>
  <headerFooter alignWithMargins="0">
    <oddHeader>&amp;C&amp;"Verdana,Kalın"&amp;16MÜ-YAP 2010 TARİFESİ 
EK-B  TELEVİZYON KURULUŞLARI</oddHeader>
  </headerFooter>
  <ignoredErrors>
    <ignoredError sqref="F10: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="80" zoomScaleNormal="80" zoomScalePageLayoutView="0" workbookViewId="0" topLeftCell="A1">
      <selection activeCell="F12" sqref="F12"/>
    </sheetView>
  </sheetViews>
  <sheetFormatPr defaultColWidth="9.00390625" defaultRowHeight="12.75"/>
  <cols>
    <col min="1" max="1" width="8.75390625" style="3" customWidth="1"/>
    <col min="2" max="2" width="27.50390625" style="3" customWidth="1"/>
    <col min="3" max="3" width="15.625" style="3" customWidth="1"/>
    <col min="4" max="4" width="46.00390625" style="14" customWidth="1"/>
    <col min="5" max="5" width="16.125" style="3" customWidth="1"/>
    <col min="6" max="6" width="21.875" style="5" customWidth="1"/>
    <col min="7" max="16384" width="9.00390625" style="3" customWidth="1"/>
  </cols>
  <sheetData>
    <row r="1" spans="1:6" ht="12.75" customHeight="1">
      <c r="A1" s="155" t="s">
        <v>0</v>
      </c>
      <c r="B1" s="157" t="s">
        <v>1</v>
      </c>
      <c r="C1" s="157"/>
      <c r="D1" s="157" t="s">
        <v>33</v>
      </c>
      <c r="E1" s="153" t="s">
        <v>72</v>
      </c>
      <c r="F1" s="151" t="s">
        <v>71</v>
      </c>
    </row>
    <row r="2" spans="1:6" ht="30" customHeight="1" thickBot="1">
      <c r="A2" s="156"/>
      <c r="B2" s="158"/>
      <c r="C2" s="158"/>
      <c r="D2" s="158"/>
      <c r="E2" s="154"/>
      <c r="F2" s="152"/>
    </row>
    <row r="3" spans="1:6" ht="27.75" customHeight="1">
      <c r="A3" s="170" t="s">
        <v>3</v>
      </c>
      <c r="B3" s="140" t="s">
        <v>36</v>
      </c>
      <c r="C3" s="45" t="s">
        <v>21</v>
      </c>
      <c r="D3" s="46" t="s">
        <v>73</v>
      </c>
      <c r="E3" s="47">
        <v>0.02</v>
      </c>
      <c r="F3" s="48">
        <f>143000*1.07</f>
        <v>153010</v>
      </c>
    </row>
    <row r="4" spans="1:6" ht="33" customHeight="1">
      <c r="A4" s="171"/>
      <c r="B4" s="141"/>
      <c r="C4" s="18" t="s">
        <v>68</v>
      </c>
      <c r="D4" s="19" t="s">
        <v>74</v>
      </c>
      <c r="E4" s="2">
        <v>0.02</v>
      </c>
      <c r="F4" s="49">
        <f>100100*1.07</f>
        <v>107107</v>
      </c>
    </row>
    <row r="5" spans="1:6" ht="27.75" customHeight="1" thickBot="1">
      <c r="A5" s="172"/>
      <c r="B5" s="142"/>
      <c r="C5" s="50" t="s">
        <v>69</v>
      </c>
      <c r="D5" s="51" t="s">
        <v>75</v>
      </c>
      <c r="E5" s="52">
        <v>0.02</v>
      </c>
      <c r="F5" s="53">
        <f>71500*1.07</f>
        <v>76505</v>
      </c>
    </row>
    <row r="6" spans="1:6" ht="15" thickBot="1">
      <c r="A6" s="54" t="s">
        <v>6</v>
      </c>
      <c r="B6" s="55" t="s">
        <v>37</v>
      </c>
      <c r="C6" s="56" t="s">
        <v>8</v>
      </c>
      <c r="D6" s="57" t="s">
        <v>5</v>
      </c>
      <c r="E6" s="58">
        <v>0.02</v>
      </c>
      <c r="F6" s="59">
        <f>35750*1.07</f>
        <v>38252.5</v>
      </c>
    </row>
    <row r="7" spans="1:6" ht="14.25">
      <c r="A7" s="162" t="s">
        <v>9</v>
      </c>
      <c r="B7" s="140" t="s">
        <v>24</v>
      </c>
      <c r="C7" s="60" t="s">
        <v>26</v>
      </c>
      <c r="D7" s="46" t="s">
        <v>53</v>
      </c>
      <c r="E7" s="47">
        <v>0.02</v>
      </c>
      <c r="F7" s="48">
        <f>35750*1.07</f>
        <v>38252.5</v>
      </c>
    </row>
    <row r="8" spans="1:6" ht="15" thickBot="1">
      <c r="A8" s="163"/>
      <c r="B8" s="142"/>
      <c r="C8" s="61" t="s">
        <v>26</v>
      </c>
      <c r="D8" s="51" t="s">
        <v>54</v>
      </c>
      <c r="E8" s="52">
        <v>0.02</v>
      </c>
      <c r="F8" s="53">
        <f>22750*1.07</f>
        <v>24342.5</v>
      </c>
    </row>
    <row r="9" spans="1:6" ht="14.25">
      <c r="A9" s="159" t="s">
        <v>10</v>
      </c>
      <c r="B9" s="140" t="s">
        <v>25</v>
      </c>
      <c r="C9" s="60" t="s">
        <v>27</v>
      </c>
      <c r="D9" s="46" t="s">
        <v>34</v>
      </c>
      <c r="E9" s="47">
        <v>0.02</v>
      </c>
      <c r="F9" s="48">
        <f>35750*1.07</f>
        <v>38252.5</v>
      </c>
    </row>
    <row r="10" spans="1:6" ht="14.25">
      <c r="A10" s="160"/>
      <c r="B10" s="141"/>
      <c r="C10" s="17" t="s">
        <v>28</v>
      </c>
      <c r="D10" s="19" t="s">
        <v>35</v>
      </c>
      <c r="E10" s="2">
        <v>0.02</v>
      </c>
      <c r="F10" s="49">
        <f>22750*1.07</f>
        <v>24342.5</v>
      </c>
    </row>
    <row r="11" spans="1:6" ht="15" thickBot="1">
      <c r="A11" s="161"/>
      <c r="B11" s="142"/>
      <c r="C11" s="50" t="s">
        <v>17</v>
      </c>
      <c r="D11" s="51" t="s">
        <v>13</v>
      </c>
      <c r="E11" s="52">
        <v>0.02</v>
      </c>
      <c r="F11" s="53">
        <f>19305*1.07</f>
        <v>20656.350000000002</v>
      </c>
    </row>
    <row r="12" spans="1:6" ht="15" thickBot="1">
      <c r="A12" s="62" t="s">
        <v>12</v>
      </c>
      <c r="B12" s="55" t="s">
        <v>38</v>
      </c>
      <c r="C12" s="56" t="s">
        <v>19</v>
      </c>
      <c r="D12" s="57" t="s">
        <v>5</v>
      </c>
      <c r="E12" s="58">
        <v>0.02</v>
      </c>
      <c r="F12" s="59">
        <f>17550*1.07</f>
        <v>18778.5</v>
      </c>
    </row>
    <row r="13" spans="1:6" ht="28.5">
      <c r="A13" s="164" t="s">
        <v>14</v>
      </c>
      <c r="B13" s="140" t="s">
        <v>18</v>
      </c>
      <c r="C13" s="45" t="s">
        <v>20</v>
      </c>
      <c r="D13" s="63" t="s">
        <v>61</v>
      </c>
      <c r="E13" s="47">
        <v>0.02</v>
      </c>
      <c r="F13" s="64" t="s">
        <v>65</v>
      </c>
    </row>
    <row r="14" spans="1:6" ht="28.5">
      <c r="A14" s="165"/>
      <c r="B14" s="141"/>
      <c r="C14" s="18" t="s">
        <v>22</v>
      </c>
      <c r="D14" s="4" t="s">
        <v>62</v>
      </c>
      <c r="E14" s="2">
        <v>0.02</v>
      </c>
      <c r="F14" s="65" t="s">
        <v>65</v>
      </c>
    </row>
    <row r="15" spans="1:6" ht="29.25" thickBot="1">
      <c r="A15" s="166"/>
      <c r="B15" s="142"/>
      <c r="C15" s="50" t="s">
        <v>23</v>
      </c>
      <c r="D15" s="66" t="s">
        <v>63</v>
      </c>
      <c r="E15" s="52">
        <v>0.02</v>
      </c>
      <c r="F15" s="20" t="s">
        <v>65</v>
      </c>
    </row>
    <row r="16" spans="1:6" ht="15" thickBot="1">
      <c r="A16" s="67" t="s">
        <v>16</v>
      </c>
      <c r="B16" s="68" t="s">
        <v>31</v>
      </c>
      <c r="C16" s="56" t="s">
        <v>23</v>
      </c>
      <c r="D16" s="69" t="s">
        <v>55</v>
      </c>
      <c r="E16" s="58">
        <v>0.02</v>
      </c>
      <c r="F16" s="59">
        <f>31350*1.07</f>
        <v>33544.5</v>
      </c>
    </row>
    <row r="17" spans="1:6" ht="36" customHeight="1" thickBot="1">
      <c r="A17" s="183" t="s">
        <v>113</v>
      </c>
      <c r="B17" s="184"/>
      <c r="C17" s="184"/>
      <c r="D17" s="184"/>
      <c r="E17" s="184"/>
      <c r="F17" s="185"/>
    </row>
    <row r="18" spans="1:6" ht="14.25">
      <c r="A18" s="188" t="s">
        <v>56</v>
      </c>
      <c r="B18" s="140"/>
      <c r="C18" s="140"/>
      <c r="D18" s="140"/>
      <c r="E18" s="140"/>
      <c r="F18" s="148"/>
    </row>
    <row r="19" spans="1:6" s="6" customFormat="1" ht="14.25">
      <c r="A19" s="143" t="s">
        <v>102</v>
      </c>
      <c r="B19" s="144"/>
      <c r="C19" s="144"/>
      <c r="D19" s="144"/>
      <c r="E19" s="144"/>
      <c r="F19" s="75"/>
    </row>
    <row r="20" spans="1:6" s="6" customFormat="1" ht="43.5" customHeight="1">
      <c r="A20" s="143" t="s">
        <v>94</v>
      </c>
      <c r="B20" s="144"/>
      <c r="C20" s="144"/>
      <c r="D20" s="144"/>
      <c r="E20" s="144"/>
      <c r="F20" s="75"/>
    </row>
    <row r="21" spans="1:6" s="6" customFormat="1" ht="33.75" customHeight="1">
      <c r="A21" s="143" t="s">
        <v>80</v>
      </c>
      <c r="B21" s="144"/>
      <c r="C21" s="144"/>
      <c r="D21" s="144"/>
      <c r="E21" s="144"/>
      <c r="F21" s="75"/>
    </row>
    <row r="22" spans="1:6" s="6" customFormat="1" ht="31.5" customHeight="1">
      <c r="A22" s="143" t="s">
        <v>81</v>
      </c>
      <c r="B22" s="144"/>
      <c r="C22" s="144"/>
      <c r="D22" s="144"/>
      <c r="E22" s="144"/>
      <c r="F22" s="75"/>
    </row>
    <row r="23" spans="1:6" s="6" customFormat="1" ht="16.5" customHeight="1">
      <c r="A23" s="143" t="s">
        <v>109</v>
      </c>
      <c r="B23" s="144"/>
      <c r="C23" s="144"/>
      <c r="D23" s="144"/>
      <c r="E23" s="144"/>
      <c r="F23" s="75"/>
    </row>
    <row r="24" spans="1:6" s="6" customFormat="1" ht="45" customHeight="1">
      <c r="A24" s="143" t="s">
        <v>82</v>
      </c>
      <c r="B24" s="144"/>
      <c r="C24" s="144"/>
      <c r="D24" s="144"/>
      <c r="E24" s="144"/>
      <c r="F24" s="75"/>
    </row>
    <row r="25" spans="1:6" s="6" customFormat="1" ht="15.75" customHeight="1">
      <c r="A25" s="143" t="s">
        <v>83</v>
      </c>
      <c r="B25" s="144"/>
      <c r="C25" s="144"/>
      <c r="D25" s="144"/>
      <c r="E25" s="144"/>
      <c r="F25" s="75"/>
    </row>
    <row r="26" spans="1:6" s="6" customFormat="1" ht="36.75" customHeight="1">
      <c r="A26" s="143" t="s">
        <v>95</v>
      </c>
      <c r="B26" s="144"/>
      <c r="C26" s="144"/>
      <c r="D26" s="144"/>
      <c r="E26" s="144"/>
      <c r="F26" s="75"/>
    </row>
    <row r="27" spans="1:6" s="74" customFormat="1" ht="33" customHeight="1">
      <c r="A27" s="77" t="s">
        <v>110</v>
      </c>
      <c r="B27" s="78"/>
      <c r="C27" s="78"/>
      <c r="D27" s="78"/>
      <c r="E27" s="78"/>
      <c r="F27" s="79"/>
    </row>
    <row r="28" spans="1:6" s="6" customFormat="1" ht="14.25">
      <c r="A28" s="167" t="s">
        <v>106</v>
      </c>
      <c r="B28" s="168"/>
      <c r="C28" s="168"/>
      <c r="D28" s="168"/>
      <c r="E28" s="168"/>
      <c r="F28" s="169"/>
    </row>
    <row r="29" spans="1:6" s="6" customFormat="1" ht="14.25">
      <c r="A29" s="143" t="s">
        <v>111</v>
      </c>
      <c r="B29" s="144"/>
      <c r="C29" s="144"/>
      <c r="D29" s="144"/>
      <c r="E29" s="144"/>
      <c r="F29" s="75"/>
    </row>
    <row r="30" spans="1:6" s="6" customFormat="1" ht="30" customHeight="1" thickBot="1">
      <c r="A30" s="186" t="s">
        <v>107</v>
      </c>
      <c r="B30" s="187"/>
      <c r="C30" s="187"/>
      <c r="D30" s="187"/>
      <c r="E30" s="187"/>
      <c r="F30" s="76"/>
    </row>
    <row r="31" spans="1:6" s="6" customFormat="1" ht="15" thickBot="1">
      <c r="A31" s="12"/>
      <c r="B31" s="12"/>
      <c r="C31" s="12"/>
      <c r="D31" s="12"/>
      <c r="E31" s="12"/>
      <c r="F31" s="13"/>
    </row>
    <row r="32" spans="1:6" ht="37.5" customHeight="1">
      <c r="A32" s="178" t="s">
        <v>76</v>
      </c>
      <c r="B32" s="179"/>
      <c r="C32" s="180"/>
      <c r="D32" s="140" t="s">
        <v>77</v>
      </c>
      <c r="E32" s="147"/>
      <c r="F32" s="148"/>
    </row>
    <row r="33" spans="1:6" ht="14.25">
      <c r="A33" s="149" t="s">
        <v>42</v>
      </c>
      <c r="B33" s="150"/>
      <c r="C33" s="17" t="s">
        <v>43</v>
      </c>
      <c r="D33" s="145" t="s">
        <v>58</v>
      </c>
      <c r="E33" s="146"/>
      <c r="F33" s="70">
        <v>0.5</v>
      </c>
    </row>
    <row r="34" spans="1:6" ht="14.25">
      <c r="A34" s="176" t="s">
        <v>49</v>
      </c>
      <c r="B34" s="177"/>
      <c r="C34" s="2">
        <v>0.1</v>
      </c>
      <c r="D34" s="145" t="s">
        <v>59</v>
      </c>
      <c r="E34" s="146"/>
      <c r="F34" s="70">
        <v>0.45</v>
      </c>
    </row>
    <row r="35" spans="1:6" ht="14.25">
      <c r="A35" s="176" t="s">
        <v>50</v>
      </c>
      <c r="B35" s="177"/>
      <c r="C35" s="2">
        <v>0.1</v>
      </c>
      <c r="D35" s="145" t="s">
        <v>60</v>
      </c>
      <c r="E35" s="146"/>
      <c r="F35" s="70">
        <v>0.4</v>
      </c>
    </row>
    <row r="36" spans="1:6" ht="14.25">
      <c r="A36" s="176" t="s">
        <v>51</v>
      </c>
      <c r="B36" s="177"/>
      <c r="C36" s="2">
        <v>0.3</v>
      </c>
      <c r="D36" s="145" t="s">
        <v>45</v>
      </c>
      <c r="E36" s="146"/>
      <c r="F36" s="70">
        <v>0.35</v>
      </c>
    </row>
    <row r="37" spans="1:6" ht="14.25">
      <c r="A37" s="176" t="s">
        <v>52</v>
      </c>
      <c r="B37" s="177"/>
      <c r="C37" s="2">
        <v>0.3</v>
      </c>
      <c r="D37" s="145" t="s">
        <v>46</v>
      </c>
      <c r="E37" s="146"/>
      <c r="F37" s="70">
        <v>0.3</v>
      </c>
    </row>
    <row r="38" spans="1:6" ht="14.25">
      <c r="A38" s="181" t="s">
        <v>44</v>
      </c>
      <c r="B38" s="182"/>
      <c r="C38" s="2">
        <v>0.4</v>
      </c>
      <c r="D38" s="145" t="s">
        <v>47</v>
      </c>
      <c r="E38" s="146"/>
      <c r="F38" s="70">
        <v>0.2</v>
      </c>
    </row>
    <row r="39" spans="1:6" ht="14.25">
      <c r="A39" s="71"/>
      <c r="B39" s="6"/>
      <c r="C39" s="6"/>
      <c r="D39" s="145" t="s">
        <v>48</v>
      </c>
      <c r="E39" s="146"/>
      <c r="F39" s="70">
        <v>0.15</v>
      </c>
    </row>
    <row r="40" spans="1:6" ht="14.25">
      <c r="A40" s="71"/>
      <c r="B40" s="6"/>
      <c r="C40" s="6"/>
      <c r="D40" s="145" t="s">
        <v>57</v>
      </c>
      <c r="E40" s="146"/>
      <c r="F40" s="70">
        <v>0.1</v>
      </c>
    </row>
    <row r="41" spans="1:6" ht="14.25">
      <c r="A41" s="72"/>
      <c r="F41" s="73"/>
    </row>
    <row r="42" spans="1:6" ht="15" thickBot="1">
      <c r="A42" s="173" t="s">
        <v>112</v>
      </c>
      <c r="B42" s="174"/>
      <c r="C42" s="174"/>
      <c r="D42" s="174"/>
      <c r="E42" s="174"/>
      <c r="F42" s="175"/>
    </row>
  </sheetData>
  <sheetProtection/>
  <mergeCells count="45">
    <mergeCell ref="A17:F17"/>
    <mergeCell ref="A37:B37"/>
    <mergeCell ref="D38:E38"/>
    <mergeCell ref="A30:F30"/>
    <mergeCell ref="A25:F25"/>
    <mergeCell ref="A24:F24"/>
    <mergeCell ref="A23:F23"/>
    <mergeCell ref="A18:F18"/>
    <mergeCell ref="A19:F19"/>
    <mergeCell ref="A20:F20"/>
    <mergeCell ref="A21:F21"/>
    <mergeCell ref="A42:F42"/>
    <mergeCell ref="A35:B35"/>
    <mergeCell ref="A34:B34"/>
    <mergeCell ref="A36:B36"/>
    <mergeCell ref="A32:C32"/>
    <mergeCell ref="A38:B38"/>
    <mergeCell ref="D37:E37"/>
    <mergeCell ref="A27:F27"/>
    <mergeCell ref="B3:B5"/>
    <mergeCell ref="B9:B11"/>
    <mergeCell ref="A9:A11"/>
    <mergeCell ref="A7:A8"/>
    <mergeCell ref="B7:B8"/>
    <mergeCell ref="A29:F29"/>
    <mergeCell ref="A13:A15"/>
    <mergeCell ref="A26:F26"/>
    <mergeCell ref="A28:F28"/>
    <mergeCell ref="A3:A5"/>
    <mergeCell ref="F1:F2"/>
    <mergeCell ref="E1:E2"/>
    <mergeCell ref="A1:A2"/>
    <mergeCell ref="B1:B2"/>
    <mergeCell ref="D1:D2"/>
    <mergeCell ref="C1:C2"/>
    <mergeCell ref="B13:B15"/>
    <mergeCell ref="A22:F22"/>
    <mergeCell ref="D39:E39"/>
    <mergeCell ref="D40:E40"/>
    <mergeCell ref="D32:F32"/>
    <mergeCell ref="A33:B33"/>
    <mergeCell ref="D33:E33"/>
    <mergeCell ref="D34:E34"/>
    <mergeCell ref="D35:E35"/>
    <mergeCell ref="D36:E36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&amp;C&amp;"Verdana,Kalın"&amp;16MÜ-YAP 2010 TARİFESİ  
EK-B  RADYO KURULUŞLARI</oddHeader>
  </headerFooter>
  <ignoredErrors>
    <ignoredError sqref="F8: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Alper</cp:lastModifiedBy>
  <cp:lastPrinted>2009-09-29T09:25:23Z</cp:lastPrinted>
  <dcterms:created xsi:type="dcterms:W3CDTF">2004-06-23T11:27:57Z</dcterms:created>
  <dcterms:modified xsi:type="dcterms:W3CDTF">2009-10-01T05:02:37Z</dcterms:modified>
  <cp:category/>
  <cp:version/>
  <cp:contentType/>
  <cp:contentStatus/>
</cp:coreProperties>
</file>